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15075" windowHeight="8220" activeTab="1"/>
  </bookViews>
  <sheets>
    <sheet name="explicação" sheetId="3" r:id="rId1"/>
    <sheet name="gráficos" sheetId="2" r:id="rId2"/>
    <sheet name="valores" sheetId="1" r:id="rId3"/>
  </sheets>
  <calcPr calcId="125725"/>
</workbook>
</file>

<file path=xl/calcChain.xml><?xml version="1.0" encoding="utf-8"?>
<calcChain xmlns="http://schemas.openxmlformats.org/spreadsheetml/2006/main">
  <c r="U4" i="2"/>
  <c r="V4"/>
  <c r="W4"/>
  <c r="X4"/>
  <c r="Y4"/>
  <c r="Z4"/>
  <c r="AA4"/>
  <c r="AB4"/>
  <c r="AC4"/>
  <c r="AD4"/>
  <c r="T4"/>
  <c r="Q5"/>
  <c r="AD5"/>
  <c r="AB5"/>
  <c r="Z5"/>
  <c r="X5"/>
  <c r="V5"/>
  <c r="T5"/>
  <c r="E1"/>
  <c r="AC5"/>
  <c r="AA5"/>
  <c r="Y5"/>
  <c r="W5"/>
  <c r="U5"/>
  <c r="Q7" l="1"/>
  <c r="Q6"/>
  <c r="AD6"/>
  <c r="AB6"/>
  <c r="Z6"/>
  <c r="X6"/>
  <c r="V6"/>
  <c r="T7"/>
  <c r="AC7"/>
  <c r="AA7"/>
  <c r="Y7"/>
  <c r="W7"/>
  <c r="U7"/>
  <c r="T6"/>
  <c r="AC6"/>
  <c r="AA6"/>
  <c r="Y6"/>
  <c r="W6"/>
  <c r="U6"/>
  <c r="AD7"/>
  <c r="AB7"/>
  <c r="Z7"/>
  <c r="X7"/>
  <c r="V7"/>
  <c r="AE7"/>
  <c r="Q8" l="1"/>
  <c r="AF10"/>
  <c r="AK10" s="1"/>
  <c r="AF8"/>
  <c r="AK8" s="1"/>
  <c r="AG10"/>
  <c r="AG8"/>
  <c r="AG7"/>
  <c r="AI7"/>
  <c r="Q9"/>
  <c r="AF7"/>
  <c r="T9"/>
  <c r="AC9"/>
  <c r="AA9"/>
  <c r="Y9"/>
  <c r="W9"/>
  <c r="U9"/>
  <c r="AC8"/>
  <c r="AA8"/>
  <c r="Y8"/>
  <c r="W8"/>
  <c r="U8"/>
  <c r="V8"/>
  <c r="AD9"/>
  <c r="AB9"/>
  <c r="Z9"/>
  <c r="X9"/>
  <c r="V9"/>
  <c r="AD8"/>
  <c r="AB8"/>
  <c r="Z8"/>
  <c r="X8"/>
  <c r="T8"/>
  <c r="Q10" l="1"/>
  <c r="AJ8"/>
  <c r="AH8"/>
  <c r="AI8"/>
  <c r="AG9"/>
  <c r="AI9"/>
  <c r="AF9"/>
  <c r="AD10"/>
  <c r="AB10"/>
  <c r="Z10"/>
  <c r="X10"/>
  <c r="V10"/>
  <c r="T10"/>
  <c r="AC10"/>
  <c r="AA10"/>
  <c r="Y10"/>
  <c r="W10"/>
  <c r="U10"/>
  <c r="AJ10" l="1"/>
  <c r="AI10"/>
  <c r="AH10"/>
  <c r="AJ7"/>
  <c r="AJ9" l="1"/>
  <c r="AK9" s="1"/>
  <c r="AK7"/>
  <c r="J1"/>
  <c r="M1" l="1"/>
</calcChain>
</file>

<file path=xl/sharedStrings.xml><?xml version="1.0" encoding="utf-8"?>
<sst xmlns="http://schemas.openxmlformats.org/spreadsheetml/2006/main" count="209" uniqueCount="144">
  <si>
    <t>grupo</t>
  </si>
  <si>
    <t>Infinity</t>
  </si>
  <si>
    <t>total</t>
  </si>
  <si>
    <t>A</t>
  </si>
  <si>
    <t>B</t>
  </si>
  <si>
    <t>T</t>
  </si>
  <si>
    <t>deltaGzero</t>
  </si>
  <si>
    <t>Kp</t>
  </si>
  <si>
    <t>contador</t>
  </si>
  <si>
    <t>anterior</t>
  </si>
  <si>
    <t>posterior</t>
  </si>
  <si>
    <t>Q</t>
  </si>
  <si>
    <t>Q-Kp</t>
  </si>
  <si>
    <t>p = 1 bar</t>
  </si>
  <si>
    <t>p = 2 bar</t>
  </si>
  <si>
    <t>avanço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</si>
  <si>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</si>
  <si>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</si>
  <si>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</si>
  <si>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</si>
  <si>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</si>
  <si>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</si>
  <si>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</si>
  <si>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</si>
  <si>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</si>
  <si>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</si>
  <si>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</si>
  <si>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</si>
  <si>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</si>
  <si>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</si>
  <si>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</si>
  <si>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</si>
  <si>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</si>
  <si>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</si>
  <si>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</si>
  <si>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</si>
  <si>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</si>
  <si>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N</t>
  </si>
  <si>
    <t>O</t>
  </si>
  <si>
    <t>P</t>
  </si>
  <si>
    <t>R</t>
  </si>
  <si>
    <t>S</t>
  </si>
  <si>
    <t>AT</t>
  </si>
  <si>
    <t>números USP:</t>
  </si>
  <si>
    <t>grupo:</t>
  </si>
  <si>
    <t>avanço 1 bar:</t>
  </si>
  <si>
    <t>avanço 2 bar:</t>
  </si>
  <si>
    <t>U</t>
  </si>
  <si>
    <t>V</t>
  </si>
  <si>
    <t>X</t>
  </si>
  <si>
    <t>W</t>
  </si>
  <si>
    <t>pressao</t>
  </si>
  <si>
    <t>av0</t>
  </si>
  <si>
    <t>av1</t>
  </si>
  <si>
    <t>av2</t>
  </si>
  <si>
    <t>av3</t>
  </si>
  <si>
    <t>av4</t>
  </si>
  <si>
    <t>av5</t>
  </si>
  <si>
    <t>av6</t>
  </si>
  <si>
    <t>av7</t>
  </si>
  <si>
    <t>av8</t>
  </si>
  <si>
    <t>av9</t>
  </si>
  <si>
    <t>av10</t>
  </si>
  <si>
    <t>q0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</si>
  <si>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</si>
  <si>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</si>
  <si>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</si>
  <si>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</si>
  <si>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</si>
  <si>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</si>
  <si>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</si>
  <si>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</si>
  <si>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</si>
  <si>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</si>
  <si>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7557734-8988233'</t>
  </si>
  <si>
    <t>8457220-9067641'</t>
  </si>
  <si>
    <t>8656409'</t>
  </si>
  <si>
    <t>8670250'</t>
  </si>
  <si>
    <t>8988212'</t>
  </si>
  <si>
    <t>8988254-8538651'</t>
  </si>
  <si>
    <t>8988261-8988601-8988403'</t>
  </si>
  <si>
    <t>8988302'</t>
  </si>
  <si>
    <t>8988341'</t>
  </si>
  <si>
    <t>8988358'</t>
  </si>
  <si>
    <t>8988362'</t>
  </si>
  <si>
    <t>8988431-8988410'</t>
  </si>
  <si>
    <t>8988452-9016949-9067637'</t>
  </si>
  <si>
    <t>8988470-8988511-9022964'</t>
  </si>
  <si>
    <t>8988528-8536767'</t>
  </si>
  <si>
    <t>9016960-4430967'</t>
  </si>
  <si>
    <t>9016974-9042661'</t>
  </si>
  <si>
    <t>9016981-8988379'</t>
  </si>
  <si>
    <t>9016995'</t>
  </si>
  <si>
    <t>9017022'</t>
  </si>
  <si>
    <t>9022985'</t>
  </si>
  <si>
    <t>9042595-9052422'</t>
  </si>
  <si>
    <t>9042601'</t>
  </si>
  <si>
    <t>9042622-9052439'</t>
  </si>
  <si>
    <t>9042636-9075682'</t>
  </si>
  <si>
    <t>9052464-9052418'</t>
  </si>
  <si>
    <t>0000000'</t>
  </si>
  <si>
    <t>1. Na aba "valores", encontre o número de seu grupo, com base nos números USP.</t>
  </si>
  <si>
    <t>2. Na aba 'gráficos', selecione seu grupo utilizando a barra de rolagem.</t>
  </si>
  <si>
    <t>3. Os cálculos foram feitas por programação. Esta planilha mostra apenas os resultados.</t>
  </si>
  <si>
    <t>4. A rotina utilizada  para localizar o grau de avanço correspondente a Q = Kp foi a seguinte:</t>
  </si>
  <si>
    <t>contador = 0</t>
  </si>
  <si>
    <t>passo = 0.1</t>
  </si>
  <si>
    <t>novoInicio = 0</t>
  </si>
  <si>
    <t>diferenca = 10 * precisao</t>
  </si>
  <si>
    <t>Do While diferenca &lt; 0 Or diferenca &gt; precisao</t>
  </si>
  <si>
    <t xml:space="preserve">    contador += 1</t>
  </si>
  <si>
    <t xml:space="preserve">    If contador &gt; 100 Then Exit Do</t>
  </si>
  <si>
    <t xml:space="preserve">    Q = calculaQ(novoInicio, pressao, reacao)</t>
  </si>
  <si>
    <t xml:space="preserve">    diferenca = Q - Kp</t>
  </si>
  <si>
    <t xml:space="preserve">    If diferenca &gt; 0 And diferenca &lt; precisao Then Exit Do</t>
  </si>
  <si>
    <t xml:space="preserve">    If diferenca &gt; 0 Then</t>
  </si>
  <si>
    <t xml:space="preserve">        novoInicio -= passo</t>
  </si>
  <si>
    <t xml:space="preserve">        passo = passo / 10</t>
  </si>
  <si>
    <t xml:space="preserve">    Else : novoInicio += passo</t>
  </si>
  <si>
    <t xml:space="preserve">    End If</t>
  </si>
  <si>
    <t>Loop</t>
  </si>
  <si>
    <t>anterior = novoInicio - passo</t>
  </si>
  <si>
    <t>posterior = novoInicio</t>
  </si>
  <si>
    <t>onde a função 'calculaQ' é:</t>
  </si>
  <si>
    <t>Shared Function calculaQ(ByVal grau As Double, ByVal pressao As Double, ByVal reacao As Short)</t>
  </si>
  <si>
    <t xml:space="preserve">        Dim soma As Double = 0</t>
  </si>
  <si>
    <t xml:space="preserve">        Dim Q As Double = 1</t>
  </si>
  <si>
    <t xml:space="preserve">        Dim teor(2) As Double</t>
  </si>
  <si>
    <t xml:space="preserve">        Dim fracao(2) As Double</t>
  </si>
  <si>
    <t xml:space="preserve">        For j = 0 To 2</t>
  </si>
  <si>
    <t xml:space="preserve">            teor(j) = teorInicial(reacao, j) - grau * coef(reacao, j)</t>
  </si>
  <si>
    <t xml:space="preserve">            soma += teor(j)</t>
  </si>
  <si>
    <t xml:space="preserve">        Next</t>
  </si>
  <si>
    <t xml:space="preserve">            fracao(j) = teor(j) / soma</t>
  </si>
  <si>
    <t xml:space="preserve">            Q = Q * (pressao * fracao(j)) ^ (-coef(reacao, j))</t>
  </si>
  <si>
    <t xml:space="preserve">        Return Q</t>
  </si>
  <si>
    <t>End Function</t>
  </si>
  <si>
    <t>Para a reação 1, por exemplo:</t>
  </si>
  <si>
    <t>teorInicial = 1  /   0,5   /   0</t>
  </si>
  <si>
    <t>coef = 1  /  0,5   /   -1</t>
  </si>
  <si>
    <t>Kp =  0.0000541504592535721</t>
  </si>
  <si>
    <t>números USP</t>
  </si>
  <si>
    <t>SO2  -   j = 0     /      O2  -  j = 1         /      SO3  -  j = 2</t>
  </si>
  <si>
    <t>precisao = 0.0000001</t>
  </si>
</sst>
</file>

<file path=xl/styles.xml><?xml version="1.0" encoding="utf-8"?>
<styleSheet xmlns="http://schemas.openxmlformats.org/spreadsheetml/2006/main">
  <numFmts count="1">
    <numFmt numFmtId="164" formatCode="0.000000E+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9">
    <xf numFmtId="0" fontId="0" fillId="0" borderId="0" xfId="0"/>
    <xf numFmtId="11" fontId="0" fillId="33" borderId="0" xfId="0" applyNumberFormat="1" applyFill="1"/>
    <xf numFmtId="0" fontId="0" fillId="33" borderId="0" xfId="0" applyFill="1"/>
    <xf numFmtId="0" fontId="0" fillId="34" borderId="0" xfId="0" applyFill="1"/>
    <xf numFmtId="0" fontId="0" fillId="33" borderId="11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/>
    <xf numFmtId="0" fontId="0" fillId="0" borderId="0" xfId="0"/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38" borderId="15" xfId="0" applyFill="1" applyBorder="1"/>
    <xf numFmtId="0" fontId="0" fillId="38" borderId="16" xfId="0" applyFill="1" applyBorder="1"/>
    <xf numFmtId="0" fontId="0" fillId="0" borderId="17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5" borderId="0" xfId="0" applyFill="1" applyBorder="1"/>
    <xf numFmtId="0" fontId="0" fillId="35" borderId="18" xfId="0" applyFill="1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35" borderId="20" xfId="0" applyFill="1" applyBorder="1"/>
    <xf numFmtId="0" fontId="0" fillId="35" borderId="21" xfId="0" applyFill="1" applyBorder="1"/>
    <xf numFmtId="0" fontId="0" fillId="36" borderId="15" xfId="0" applyFill="1" applyBorder="1"/>
    <xf numFmtId="0" fontId="0" fillId="36" borderId="16" xfId="0" applyFill="1" applyBorder="1"/>
    <xf numFmtId="0" fontId="0" fillId="36" borderId="20" xfId="0" applyFill="1" applyBorder="1"/>
    <xf numFmtId="0" fontId="0" fillId="36" borderId="21" xfId="0" applyFill="1" applyBorder="1"/>
    <xf numFmtId="0" fontId="0" fillId="37" borderId="15" xfId="0" applyFill="1" applyBorder="1"/>
    <xf numFmtId="0" fontId="0" fillId="37" borderId="16" xfId="0" applyFill="1" applyBorder="1"/>
    <xf numFmtId="0" fontId="0" fillId="37" borderId="20" xfId="0" applyFill="1" applyBorder="1"/>
    <xf numFmtId="0" fontId="0" fillId="37" borderId="21" xfId="0" applyFill="1" applyBorder="1"/>
    <xf numFmtId="0" fontId="0" fillId="39" borderId="0" xfId="0" applyFill="1"/>
    <xf numFmtId="0" fontId="18" fillId="39" borderId="0" xfId="0" applyFont="1" applyFill="1"/>
    <xf numFmtId="0" fontId="19" fillId="39" borderId="0" xfId="0" applyFont="1" applyFill="1"/>
    <xf numFmtId="11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41" borderId="17" xfId="0" applyFill="1" applyBorder="1" applyAlignment="1">
      <alignment horizontal="center"/>
    </xf>
    <xf numFmtId="0" fontId="0" fillId="41" borderId="0" xfId="0" applyFill="1" applyBorder="1" applyAlignment="1">
      <alignment horizontal="center"/>
    </xf>
    <xf numFmtId="0" fontId="0" fillId="41" borderId="18" xfId="0" applyFill="1" applyBorder="1" applyAlignment="1">
      <alignment horizontal="center"/>
    </xf>
    <xf numFmtId="11" fontId="0" fillId="37" borderId="17" xfId="0" applyNumberFormat="1" applyFill="1" applyBorder="1" applyAlignment="1">
      <alignment horizontal="center"/>
    </xf>
    <xf numFmtId="11" fontId="0" fillId="37" borderId="0" xfId="0" applyNumberFormat="1" applyFill="1" applyBorder="1" applyAlignment="1">
      <alignment horizontal="center"/>
    </xf>
    <xf numFmtId="11" fontId="0" fillId="37" borderId="18" xfId="0" applyNumberForma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41" borderId="19" xfId="0" applyFill="1" applyBorder="1" applyAlignment="1">
      <alignment horizontal="center"/>
    </xf>
    <xf numFmtId="0" fontId="0" fillId="41" borderId="20" xfId="0" applyFill="1" applyBorder="1" applyAlignment="1">
      <alignment horizontal="center"/>
    </xf>
    <xf numFmtId="0" fontId="0" fillId="41" borderId="21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1" fontId="0" fillId="40" borderId="22" xfId="0" applyNumberFormat="1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23" xfId="0" applyFill="1" applyBorder="1" applyAlignment="1">
      <alignment horizontal="center"/>
    </xf>
    <xf numFmtId="0" fontId="0" fillId="42" borderId="0" xfId="0" applyFill="1" applyAlignment="1">
      <alignment horizontal="right"/>
    </xf>
    <xf numFmtId="0" fontId="0" fillId="42" borderId="0" xfId="0" applyFill="1"/>
    <xf numFmtId="164" fontId="0" fillId="42" borderId="0" xfId="0" applyNumberFormat="1" applyFill="1"/>
    <xf numFmtId="164" fontId="0" fillId="42" borderId="0" xfId="0" applyNumberFormat="1" applyFill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832174103237096"/>
          <c:y val="4.7154782735491403E-2"/>
          <c:w val="0.83408114610673667"/>
          <c:h val="0.83686533974919841"/>
        </c:manualLayout>
      </c:layout>
      <c:scatterChart>
        <c:scatterStyle val="lineMarker"/>
        <c:ser>
          <c:idx val="0"/>
          <c:order val="0"/>
          <c:tx>
            <c:strRef>
              <c:f>gráficos!$R$5</c:f>
              <c:strCache>
                <c:ptCount val="1"/>
                <c:pt idx="0">
                  <c:v>p = 1 bar</c:v>
                </c:pt>
              </c:strCache>
            </c:strRef>
          </c:tx>
          <c:spPr>
            <a:ln w="22225">
              <a:solidFill>
                <a:srgbClr val="4F81BD"/>
              </a:solidFill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gráficos!$T$4:$AC$4</c:f>
              <c:numCache>
                <c:formatCode>General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xVal>
          <c:yVal>
            <c:numRef>
              <c:f>gráficos!$T$5:$AC$5</c:f>
              <c:numCache>
                <c:formatCode>General</c:formatCode>
                <c:ptCount val="10"/>
                <c:pt idx="0">
                  <c:v>0</c:v>
                </c:pt>
                <c:pt idx="1">
                  <c:v>0.180570454561364</c:v>
                </c:pt>
                <c:pt idx="2">
                  <c:v>0.43301270189221902</c:v>
                </c:pt>
                <c:pt idx="3">
                  <c:v>0.80122078173254196</c:v>
                </c:pt>
                <c:pt idx="4">
                  <c:v>1.36853397141245</c:v>
                </c:pt>
                <c:pt idx="5">
                  <c:v>2.3094010767584998</c:v>
                </c:pt>
                <c:pt idx="6">
                  <c:v>4.0414518843273797</c:v>
                </c:pt>
                <c:pt idx="7">
                  <c:v>7.78353696240828</c:v>
                </c:pt>
                <c:pt idx="8">
                  <c:v>18.475208614067999</c:v>
                </c:pt>
                <c:pt idx="9">
                  <c:v>76.210235533030698</c:v>
                </c:pt>
              </c:numCache>
            </c:numRef>
          </c:yVal>
        </c:ser>
        <c:ser>
          <c:idx val="1"/>
          <c:order val="1"/>
          <c:tx>
            <c:strRef>
              <c:f>gráficos!$R$6</c:f>
              <c:strCache>
                <c:ptCount val="1"/>
                <c:pt idx="0">
                  <c:v>p = 2 bar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xVal>
            <c:numRef>
              <c:f>gráficos!$T$4:$AC$4</c:f>
              <c:numCache>
                <c:formatCode>General</c:formatCode>
                <c:ptCount val="1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</c:numCache>
            </c:numRef>
          </c:xVal>
          <c:yVal>
            <c:numRef>
              <c:f>gráficos!$T$6:$AC$6</c:f>
              <c:numCache>
                <c:formatCode>General</c:formatCode>
                <c:ptCount val="10"/>
                <c:pt idx="0">
                  <c:v>0</c:v>
                </c:pt>
                <c:pt idx="1">
                  <c:v>9.0285227280682195E-2</c:v>
                </c:pt>
                <c:pt idx="2">
                  <c:v>0.21650635094611001</c:v>
                </c:pt>
                <c:pt idx="3">
                  <c:v>0.40061039086627098</c:v>
                </c:pt>
                <c:pt idx="4">
                  <c:v>0.68426698570622302</c:v>
                </c:pt>
                <c:pt idx="5">
                  <c:v>1.1547005383792499</c:v>
                </c:pt>
                <c:pt idx="6">
                  <c:v>2.0207259421636898</c:v>
                </c:pt>
                <c:pt idx="7">
                  <c:v>3.89176848120414</c:v>
                </c:pt>
                <c:pt idx="8">
                  <c:v>9.2376043070340206</c:v>
                </c:pt>
                <c:pt idx="9">
                  <c:v>38.105117766515299</c:v>
                </c:pt>
              </c:numCache>
            </c:numRef>
          </c:yVal>
        </c:ser>
        <c:axId val="39511552"/>
        <c:axId val="39514112"/>
      </c:scatterChart>
      <c:valAx>
        <c:axId val="39511552"/>
        <c:scaling>
          <c:orientation val="minMax"/>
        </c:scaling>
        <c:axPos val="b"/>
        <c:numFmt formatCode="General" sourceLinked="1"/>
        <c:tickLblPos val="nextTo"/>
        <c:crossAx val="39514112"/>
        <c:crossesAt val="0.1"/>
        <c:crossBetween val="midCat"/>
      </c:valAx>
      <c:valAx>
        <c:axId val="39514112"/>
        <c:scaling>
          <c:logBase val="10"/>
          <c:orientation val="minMax"/>
          <c:min val="0.1"/>
        </c:scaling>
        <c:axPos val="l"/>
        <c:numFmt formatCode="General" sourceLinked="1"/>
        <c:tickLblPos val="nextTo"/>
        <c:crossAx val="39511552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23461657917760281"/>
          <c:y val="0.22685185185185186"/>
          <c:w val="0.23910017497812772"/>
          <c:h val="0.20871719160105001"/>
        </c:manualLayout>
      </c:layout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strRef>
          <c:f>gráficos!$R$5</c:f>
          <c:strCache>
            <c:ptCount val="1"/>
            <c:pt idx="0">
              <c:v>p = 1 bar</c:v>
            </c:pt>
          </c:strCache>
        </c:strRef>
      </c:tx>
      <c:layout>
        <c:manualLayout>
          <c:xMode val="edge"/>
          <c:yMode val="edge"/>
          <c:x val="0.17949930149860319"/>
          <c:y val="0.12962962962962943"/>
        </c:manualLayout>
      </c:layout>
      <c:overlay val="1"/>
    </c:title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4F81BD"/>
              </a:solidFill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gráficos!$T$7:$AD$7</c:f>
              <c:numCache>
                <c:formatCode>General</c:formatCode>
                <c:ptCount val="11"/>
                <c:pt idx="0">
                  <c:v>3.5099999999999999E-5</c:v>
                </c:pt>
                <c:pt idx="1">
                  <c:v>3.5110000000000001E-5</c:v>
                </c:pt>
                <c:pt idx="2">
                  <c:v>3.5120000000000003E-5</c:v>
                </c:pt>
                <c:pt idx="3">
                  <c:v>3.5129999999999997E-5</c:v>
                </c:pt>
                <c:pt idx="4">
                  <c:v>3.5139999999999999E-5</c:v>
                </c:pt>
                <c:pt idx="5">
                  <c:v>3.5150000000000001E-5</c:v>
                </c:pt>
                <c:pt idx="6">
                  <c:v>3.5160000000000002E-5</c:v>
                </c:pt>
                <c:pt idx="7">
                  <c:v>3.5169999999999997E-5</c:v>
                </c:pt>
                <c:pt idx="8">
                  <c:v>3.5179999999999999E-5</c:v>
                </c:pt>
                <c:pt idx="9">
                  <c:v>3.519E-5</c:v>
                </c:pt>
                <c:pt idx="10">
                  <c:v>3.5200000000000002E-5</c:v>
                </c:pt>
              </c:numCache>
            </c:numRef>
          </c:xVal>
          <c:yVal>
            <c:numRef>
              <c:f>gráficos!$T$8:$AD$8</c:f>
              <c:numCache>
                <c:formatCode>General</c:formatCode>
                <c:ptCount val="11"/>
                <c:pt idx="0">
                  <c:v>5.4042830534531003E-5</c:v>
                </c:pt>
                <c:pt idx="1">
                  <c:v>5.4058228163253702E-5</c:v>
                </c:pt>
                <c:pt idx="2">
                  <c:v>5.4073625792438399E-5</c:v>
                </c:pt>
                <c:pt idx="3">
                  <c:v>5.4089023422085001E-5</c:v>
                </c:pt>
                <c:pt idx="4">
                  <c:v>5.4104421052193602E-5</c:v>
                </c:pt>
                <c:pt idx="5">
                  <c:v>5.41198186827641E-5</c:v>
                </c:pt>
                <c:pt idx="6">
                  <c:v>5.4135216313796603E-5</c:v>
                </c:pt>
                <c:pt idx="7">
                  <c:v>5.4150613945290997E-5</c:v>
                </c:pt>
                <c:pt idx="8">
                  <c:v>5.4166011577247302E-5</c:v>
                </c:pt>
                <c:pt idx="9">
                  <c:v>5.4181409209665599E-5</c:v>
                </c:pt>
                <c:pt idx="10">
                  <c:v>5.4196806842545799E-5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gráficos!$AF$7:$AG$7</c:f>
              <c:numCache>
                <c:formatCode>General</c:formatCode>
                <c:ptCount val="2"/>
                <c:pt idx="0">
                  <c:v>3.5099999999999999E-5</c:v>
                </c:pt>
                <c:pt idx="1">
                  <c:v>3.5200000000000002E-5</c:v>
                </c:pt>
              </c:numCache>
            </c:numRef>
          </c:xVal>
          <c:yVal>
            <c:numRef>
              <c:f>gráficos!$AF$8:$AG$8</c:f>
              <c:numCache>
                <c:formatCode>0.00E+00</c:formatCode>
                <c:ptCount val="2"/>
                <c:pt idx="0">
                  <c:v>5.4150459253572097E-5</c:v>
                </c:pt>
                <c:pt idx="1">
                  <c:v>5.4150459253572097E-5</c:v>
                </c:pt>
              </c:numCache>
            </c:numRef>
          </c:yVal>
        </c:ser>
        <c:ser>
          <c:idx val="2"/>
          <c:order val="2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gráficos!$AJ$7:$AK$7</c:f>
              <c:numCache>
                <c:formatCode>0.00E+00</c:formatCode>
                <c:ptCount val="2"/>
                <c:pt idx="0">
                  <c:v>3.516989953222593E-5</c:v>
                </c:pt>
                <c:pt idx="1">
                  <c:v>3.516989953222593E-5</c:v>
                </c:pt>
              </c:numCache>
            </c:numRef>
          </c:xVal>
          <c:yVal>
            <c:numRef>
              <c:f>gráficos!$AJ$8:$AK$8</c:f>
              <c:numCache>
                <c:formatCode>0.00E+00</c:formatCode>
                <c:ptCount val="2"/>
                <c:pt idx="0">
                  <c:v>5.4042830534531003E-5</c:v>
                </c:pt>
                <c:pt idx="1">
                  <c:v>5.4150459253572097E-5</c:v>
                </c:pt>
              </c:numCache>
            </c:numRef>
          </c:yVal>
        </c:ser>
        <c:axId val="85469056"/>
        <c:axId val="86061056"/>
      </c:scatterChart>
      <c:valAx>
        <c:axId val="85469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grau de avanço</a:t>
                </a:r>
              </a:p>
            </c:rich>
          </c:tx>
          <c:layout/>
        </c:title>
        <c:numFmt formatCode="#,##0.00000000" sourceLinked="0"/>
        <c:tickLblPos val="nextTo"/>
        <c:crossAx val="86061056"/>
        <c:crosses val="autoZero"/>
        <c:crossBetween val="midCat"/>
      </c:valAx>
      <c:valAx>
        <c:axId val="8606105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</a:t>
                </a:r>
              </a:p>
            </c:rich>
          </c:tx>
          <c:layout>
            <c:manualLayout>
              <c:xMode val="edge"/>
              <c:yMode val="edge"/>
              <c:x val="6.8587105624142684E-3"/>
              <c:y val="0.38422645086030932"/>
            </c:manualLayout>
          </c:layout>
        </c:title>
        <c:numFmt formatCode="0.00000E+00" sourceLinked="0"/>
        <c:tickLblPos val="nextTo"/>
        <c:crossAx val="85469056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strRef>
          <c:f>gráficos!$R$6</c:f>
          <c:strCache>
            <c:ptCount val="1"/>
            <c:pt idx="0">
              <c:v>p = 2 bar</c:v>
            </c:pt>
          </c:strCache>
        </c:strRef>
      </c:tx>
      <c:layout>
        <c:manualLayout>
          <c:xMode val="edge"/>
          <c:yMode val="edge"/>
          <c:x val="0.18621973160613012"/>
          <c:y val="0.125"/>
        </c:manualLayout>
      </c:layout>
      <c:overlay val="1"/>
    </c:title>
    <c:plotArea>
      <c:layout>
        <c:manualLayout>
          <c:layoutTarget val="inner"/>
          <c:xMode val="edge"/>
          <c:yMode val="edge"/>
          <c:x val="0.12895277707222091"/>
          <c:y val="5.1400554097404488E-2"/>
          <c:w val="0.82659829819659691"/>
          <c:h val="0.73444808982210552"/>
        </c:manualLayout>
      </c:layout>
      <c:scatterChart>
        <c:scatterStyle val="lineMarker"/>
        <c:ser>
          <c:idx val="0"/>
          <c:order val="0"/>
          <c:spPr>
            <a:ln w="28575">
              <a:solidFill>
                <a:srgbClr val="4F81BD"/>
              </a:solidFill>
            </a:ln>
          </c:spPr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gráficos!$T$9:$AD$9</c:f>
              <c:numCache>
                <c:formatCode>General</c:formatCode>
                <c:ptCount val="11"/>
                <c:pt idx="0">
                  <c:v>6.9999999999999994E-5</c:v>
                </c:pt>
                <c:pt idx="1">
                  <c:v>7.0099999999999996E-5</c:v>
                </c:pt>
                <c:pt idx="2">
                  <c:v>7.0199999999999999E-5</c:v>
                </c:pt>
                <c:pt idx="3">
                  <c:v>7.0300000000000001E-5</c:v>
                </c:pt>
                <c:pt idx="4">
                  <c:v>7.0400000000000004E-5</c:v>
                </c:pt>
                <c:pt idx="5">
                  <c:v>7.0500000000000006E-5</c:v>
                </c:pt>
                <c:pt idx="6">
                  <c:v>7.0599999999999995E-5</c:v>
                </c:pt>
                <c:pt idx="7">
                  <c:v>7.0699999999999997E-5</c:v>
                </c:pt>
                <c:pt idx="8">
                  <c:v>7.08E-5</c:v>
                </c:pt>
                <c:pt idx="9">
                  <c:v>7.0900000000000002E-5</c:v>
                </c:pt>
                <c:pt idx="10">
                  <c:v>7.1000000000000005E-5</c:v>
                </c:pt>
              </c:numCache>
            </c:numRef>
          </c:xVal>
          <c:yVal>
            <c:numRef>
              <c:f>gráficos!$T$10:$AD$10</c:f>
              <c:numCache>
                <c:formatCode>General</c:formatCode>
                <c:ptCount val="11"/>
                <c:pt idx="0">
                  <c:v>5.3891683685132402E-5</c:v>
                </c:pt>
                <c:pt idx="1">
                  <c:v>5.3968679900645599E-5</c:v>
                </c:pt>
                <c:pt idx="2">
                  <c:v>5.4045676139259302E-5</c:v>
                </c:pt>
                <c:pt idx="3">
                  <c:v>5.4122672400973498E-5</c:v>
                </c:pt>
                <c:pt idx="4">
                  <c:v>5.4199668685788199E-5</c:v>
                </c:pt>
                <c:pt idx="5">
                  <c:v>5.42766649937034E-5</c:v>
                </c:pt>
                <c:pt idx="6">
                  <c:v>5.4353661324719101E-5</c:v>
                </c:pt>
                <c:pt idx="7">
                  <c:v>5.4430657678835402E-5</c:v>
                </c:pt>
                <c:pt idx="8">
                  <c:v>5.4507654056052203E-5</c:v>
                </c:pt>
                <c:pt idx="9">
                  <c:v>5.4584650456369598E-5</c:v>
                </c:pt>
                <c:pt idx="10">
                  <c:v>5.4661646879787499E-5</c:v>
                </c:pt>
              </c:numCache>
            </c:numRef>
          </c:yVal>
        </c:ser>
        <c:ser>
          <c:idx val="1"/>
          <c:order val="1"/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xVal>
            <c:numRef>
              <c:f>gráficos!$AF$9:$AG$9</c:f>
              <c:numCache>
                <c:formatCode>General</c:formatCode>
                <c:ptCount val="2"/>
                <c:pt idx="0">
                  <c:v>6.9999999999999994E-5</c:v>
                </c:pt>
                <c:pt idx="1">
                  <c:v>7.1000000000000005E-5</c:v>
                </c:pt>
              </c:numCache>
            </c:numRef>
          </c:xVal>
          <c:yVal>
            <c:numRef>
              <c:f>gráficos!$AF$10:$AG$10</c:f>
              <c:numCache>
                <c:formatCode>0.00E+00</c:formatCode>
                <c:ptCount val="2"/>
                <c:pt idx="0">
                  <c:v>5.4150459253572097E-5</c:v>
                </c:pt>
                <c:pt idx="1">
                  <c:v>5.4150459253572097E-5</c:v>
                </c:pt>
              </c:numCache>
            </c:numRef>
          </c:yVal>
        </c:ser>
        <c:ser>
          <c:idx val="2"/>
          <c:order val="2"/>
          <c:spPr>
            <a:ln w="15875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gráficos!$AJ$9:$AK$9</c:f>
              <c:numCache>
                <c:formatCode>0.00E+00</c:formatCode>
                <c:ptCount val="2"/>
                <c:pt idx="0">
                  <c:v>7.0336088231536334E-5</c:v>
                </c:pt>
                <c:pt idx="1">
                  <c:v>7.0336088231536334E-5</c:v>
                </c:pt>
              </c:numCache>
            </c:numRef>
          </c:xVal>
          <c:yVal>
            <c:numRef>
              <c:f>gráficos!$AJ$10:$AK$10</c:f>
              <c:numCache>
                <c:formatCode>0.00E+00</c:formatCode>
                <c:ptCount val="2"/>
                <c:pt idx="0">
                  <c:v>5.3891683685132402E-5</c:v>
                </c:pt>
                <c:pt idx="1">
                  <c:v>5.4150459253572097E-5</c:v>
                </c:pt>
              </c:numCache>
            </c:numRef>
          </c:yVal>
        </c:ser>
        <c:axId val="40155008"/>
        <c:axId val="40370176"/>
      </c:scatterChart>
      <c:valAx>
        <c:axId val="4015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grau de avanço</a:t>
                </a:r>
              </a:p>
            </c:rich>
          </c:tx>
          <c:layout/>
        </c:title>
        <c:numFmt formatCode="#,##0.00000000" sourceLinked="0"/>
        <c:tickLblPos val="nextTo"/>
        <c:crossAx val="40370176"/>
        <c:crosses val="autoZero"/>
        <c:crossBetween val="midCat"/>
      </c:valAx>
      <c:valAx>
        <c:axId val="40370176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</a:t>
                </a:r>
              </a:p>
            </c:rich>
          </c:tx>
          <c:layout>
            <c:manualLayout>
              <c:xMode val="edge"/>
              <c:yMode val="edge"/>
              <c:x val="6.8587105624142684E-3"/>
              <c:y val="0.38422645086030932"/>
            </c:manualLayout>
          </c:layout>
        </c:title>
        <c:numFmt formatCode="0.00000E+00" sourceLinked="0"/>
        <c:tickLblPos val="nextTo"/>
        <c:crossAx val="40155008"/>
        <c:crosses val="autoZero"/>
        <c:crossBetween val="midCat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152400</xdr:rowOff>
    </xdr:from>
    <xdr:to>
      <xdr:col>6</xdr:col>
      <xdr:colOff>19050</xdr:colOff>
      <xdr:row>17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2</xdr:row>
      <xdr:rowOff>171450</xdr:rowOff>
    </xdr:from>
    <xdr:to>
      <xdr:col>15</xdr:col>
      <xdr:colOff>2276475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17</xdr:row>
      <xdr:rowOff>66675</xdr:rowOff>
    </xdr:from>
    <xdr:to>
      <xdr:col>15</xdr:col>
      <xdr:colOff>123825</xdr:colOff>
      <xdr:row>31</xdr:row>
      <xdr:rowOff>142875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52"/>
  <sheetViews>
    <sheetView workbookViewId="0">
      <selection activeCell="A28" sqref="A28"/>
    </sheetView>
  </sheetViews>
  <sheetFormatPr defaultRowHeight="15"/>
  <cols>
    <col min="1" max="1" width="98.42578125" style="34" customWidth="1"/>
  </cols>
  <sheetData>
    <row r="2" spans="1:1">
      <c r="A2" s="34" t="s">
        <v>101</v>
      </c>
    </row>
    <row r="4" spans="1:1">
      <c r="A4" s="34" t="s">
        <v>102</v>
      </c>
    </row>
    <row r="6" spans="1:1">
      <c r="A6" s="34" t="s">
        <v>103</v>
      </c>
    </row>
    <row r="8" spans="1:1">
      <c r="A8" s="34" t="s">
        <v>104</v>
      </c>
    </row>
    <row r="10" spans="1:1">
      <c r="A10" s="35" t="s">
        <v>105</v>
      </c>
    </row>
    <row r="11" spans="1:1">
      <c r="A11" s="35" t="s">
        <v>106</v>
      </c>
    </row>
    <row r="12" spans="1:1">
      <c r="A12" s="35" t="s">
        <v>107</v>
      </c>
    </row>
    <row r="13" spans="1:1" s="9" customFormat="1">
      <c r="A13" s="35" t="s">
        <v>143</v>
      </c>
    </row>
    <row r="14" spans="1:1">
      <c r="A14" s="35" t="s">
        <v>108</v>
      </c>
    </row>
    <row r="15" spans="1:1">
      <c r="A15" s="35" t="s">
        <v>109</v>
      </c>
    </row>
    <row r="16" spans="1:1">
      <c r="A16" s="35" t="s">
        <v>110</v>
      </c>
    </row>
    <row r="17" spans="1:1">
      <c r="A17" s="35" t="s">
        <v>111</v>
      </c>
    </row>
    <row r="18" spans="1:1">
      <c r="A18" s="35" t="s">
        <v>112</v>
      </c>
    </row>
    <row r="19" spans="1:1">
      <c r="A19" s="35" t="s">
        <v>113</v>
      </c>
    </row>
    <row r="20" spans="1:1">
      <c r="A20" s="35" t="s">
        <v>114</v>
      </c>
    </row>
    <row r="21" spans="1:1">
      <c r="A21" s="35" t="s">
        <v>115</v>
      </c>
    </row>
    <row r="22" spans="1:1">
      <c r="A22" s="35" t="s">
        <v>116</v>
      </c>
    </row>
    <row r="23" spans="1:1">
      <c r="A23" s="35" t="s">
        <v>117</v>
      </c>
    </row>
    <row r="24" spans="1:1">
      <c r="A24" s="35" t="s">
        <v>118</v>
      </c>
    </row>
    <row r="25" spans="1:1">
      <c r="A25" s="35" t="s">
        <v>119</v>
      </c>
    </row>
    <row r="26" spans="1:1">
      <c r="A26" s="35" t="s">
        <v>120</v>
      </c>
    </row>
    <row r="27" spans="1:1">
      <c r="A27" s="35" t="s">
        <v>121</v>
      </c>
    </row>
    <row r="28" spans="1:1">
      <c r="A28" s="35" t="s">
        <v>122</v>
      </c>
    </row>
    <row r="30" spans="1:1">
      <c r="A30" s="36" t="s">
        <v>123</v>
      </c>
    </row>
    <row r="32" spans="1:1">
      <c r="A32" s="35" t="s">
        <v>124</v>
      </c>
    </row>
    <row r="33" spans="1:1">
      <c r="A33" s="35" t="s">
        <v>125</v>
      </c>
    </row>
    <row r="34" spans="1:1">
      <c r="A34" s="35" t="s">
        <v>126</v>
      </c>
    </row>
    <row r="35" spans="1:1">
      <c r="A35" s="35" t="s">
        <v>127</v>
      </c>
    </row>
    <row r="36" spans="1:1">
      <c r="A36" s="35" t="s">
        <v>128</v>
      </c>
    </row>
    <row r="37" spans="1:1">
      <c r="A37" s="35" t="s">
        <v>129</v>
      </c>
    </row>
    <row r="38" spans="1:1">
      <c r="A38" s="35" t="s">
        <v>130</v>
      </c>
    </row>
    <row r="39" spans="1:1">
      <c r="A39" s="35" t="s">
        <v>131</v>
      </c>
    </row>
    <row r="40" spans="1:1">
      <c r="A40" s="35" t="s">
        <v>132</v>
      </c>
    </row>
    <row r="41" spans="1:1">
      <c r="A41" s="35" t="s">
        <v>129</v>
      </c>
    </row>
    <row r="42" spans="1:1">
      <c r="A42" s="35" t="s">
        <v>133</v>
      </c>
    </row>
    <row r="43" spans="1:1">
      <c r="A43" s="35" t="s">
        <v>134</v>
      </c>
    </row>
    <row r="44" spans="1:1">
      <c r="A44" s="35" t="s">
        <v>132</v>
      </c>
    </row>
    <row r="45" spans="1:1">
      <c r="A45" s="35" t="s">
        <v>135</v>
      </c>
    </row>
    <row r="46" spans="1:1">
      <c r="A46" s="35" t="s">
        <v>136</v>
      </c>
    </row>
    <row r="48" spans="1:1">
      <c r="A48" s="36" t="s">
        <v>137</v>
      </c>
    </row>
    <row r="49" spans="1:1" s="9" customFormat="1">
      <c r="A49" s="35" t="s">
        <v>142</v>
      </c>
    </row>
    <row r="50" spans="1:1">
      <c r="A50" s="35" t="s">
        <v>138</v>
      </c>
    </row>
    <row r="51" spans="1:1">
      <c r="A51" s="35" t="s">
        <v>139</v>
      </c>
    </row>
    <row r="52" spans="1:1">
      <c r="A52" s="35" t="s">
        <v>140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"/>
  <sheetViews>
    <sheetView tabSelected="1" workbookViewId="0">
      <selection activeCell="F2" sqref="F2"/>
    </sheetView>
  </sheetViews>
  <sheetFormatPr defaultRowHeight="15"/>
  <cols>
    <col min="10" max="10" width="16.7109375" customWidth="1"/>
    <col min="13" max="13" width="12" customWidth="1"/>
    <col min="15" max="15" width="12" bestFit="1" customWidth="1"/>
    <col min="16" max="16" width="35.42578125" customWidth="1"/>
    <col min="17" max="18" width="9.85546875" customWidth="1"/>
    <col min="19" max="19" width="9.140625" style="10"/>
  </cols>
  <sheetData>
    <row r="1" spans="1:37">
      <c r="A1" s="65" t="s">
        <v>44</v>
      </c>
      <c r="B1" s="7">
        <v>1</v>
      </c>
      <c r="C1" s="66"/>
      <c r="D1" s="65" t="s">
        <v>43</v>
      </c>
      <c r="E1" s="4" t="str">
        <f ca="1">INDIRECT("'valores'!B"&amp;$Q5)</f>
        <v>7557734-8988233'</v>
      </c>
      <c r="F1" s="5"/>
      <c r="G1" s="6"/>
      <c r="H1" s="66"/>
      <c r="I1" s="65" t="s">
        <v>45</v>
      </c>
      <c r="J1" s="8">
        <f ca="1">AJ7</f>
        <v>3.516989953222593E-5</v>
      </c>
      <c r="K1" s="67"/>
      <c r="L1" s="68" t="s">
        <v>46</v>
      </c>
      <c r="M1" s="8">
        <f ca="1">AJ9</f>
        <v>7.0336088231536334E-5</v>
      </c>
      <c r="N1" s="66"/>
      <c r="T1" t="s">
        <v>37</v>
      </c>
      <c r="U1" t="s">
        <v>38</v>
      </c>
      <c r="V1" t="s">
        <v>39</v>
      </c>
      <c r="W1" t="s">
        <v>11</v>
      </c>
      <c r="X1" t="s">
        <v>40</v>
      </c>
      <c r="Y1" t="s">
        <v>41</v>
      </c>
      <c r="Z1" t="s">
        <v>5</v>
      </c>
      <c r="AA1" t="s">
        <v>47</v>
      </c>
      <c r="AB1" t="s">
        <v>48</v>
      </c>
      <c r="AC1" t="s">
        <v>50</v>
      </c>
      <c r="AD1" t="s">
        <v>49</v>
      </c>
    </row>
    <row r="2" spans="1:37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22</v>
      </c>
      <c r="AA2" t="s">
        <v>23</v>
      </c>
      <c r="AB2" t="s">
        <v>24</v>
      </c>
      <c r="AC2" t="s">
        <v>25</v>
      </c>
      <c r="AD2" t="s">
        <v>26</v>
      </c>
    </row>
    <row r="3" spans="1:37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T3" t="s">
        <v>27</v>
      </c>
      <c r="U3" t="s">
        <v>28</v>
      </c>
      <c r="V3" t="s">
        <v>29</v>
      </c>
      <c r="W3" t="s">
        <v>30</v>
      </c>
      <c r="X3" t="s">
        <v>31</v>
      </c>
      <c r="Y3" t="s">
        <v>32</v>
      </c>
      <c r="Z3" t="s">
        <v>33</v>
      </c>
      <c r="AA3" t="s">
        <v>34</v>
      </c>
      <c r="AB3" t="s">
        <v>35</v>
      </c>
      <c r="AC3" t="s">
        <v>36</v>
      </c>
      <c r="AD3" t="s">
        <v>42</v>
      </c>
    </row>
    <row r="4" spans="1:37">
      <c r="Q4" s="11"/>
      <c r="R4" s="12"/>
      <c r="S4" s="13" t="s">
        <v>15</v>
      </c>
      <c r="T4" s="14">
        <f>valores!N1</f>
        <v>0</v>
      </c>
      <c r="U4" s="14">
        <f>valores!O1</f>
        <v>0.1</v>
      </c>
      <c r="V4" s="14">
        <f>valores!P1</f>
        <v>0.2</v>
      </c>
      <c r="W4" s="14">
        <f>valores!Q1</f>
        <v>0.3</v>
      </c>
      <c r="X4" s="14">
        <f>valores!R1</f>
        <v>0.4</v>
      </c>
      <c r="Y4" s="14">
        <f>valores!S1</f>
        <v>0.5</v>
      </c>
      <c r="Z4" s="14">
        <f>valores!T1</f>
        <v>0.6</v>
      </c>
      <c r="AA4" s="14">
        <f>valores!U1</f>
        <v>0.7</v>
      </c>
      <c r="AB4" s="14">
        <f>valores!V1</f>
        <v>0.8</v>
      </c>
      <c r="AC4" s="14">
        <f>valores!W1</f>
        <v>0.9</v>
      </c>
      <c r="AD4" s="15">
        <f>valores!X1</f>
        <v>1</v>
      </c>
    </row>
    <row r="5" spans="1:37">
      <c r="Q5" s="16">
        <f>2*B1</f>
        <v>2</v>
      </c>
      <c r="R5" s="17" t="s">
        <v>13</v>
      </c>
      <c r="S5" s="18" t="s">
        <v>11</v>
      </c>
      <c r="T5" s="19">
        <f ca="1">INDIRECT("'valores'!"&amp;T1&amp;$Q5)</f>
        <v>0</v>
      </c>
      <c r="U5" s="19">
        <f t="shared" ref="U5:AD5" ca="1" si="0">INDIRECT("'valores'!"&amp;U1&amp;$Q5)</f>
        <v>0.180570454561364</v>
      </c>
      <c r="V5" s="19">
        <f t="shared" ca="1" si="0"/>
        <v>0.43301270189221902</v>
      </c>
      <c r="W5" s="19">
        <f t="shared" ca="1" si="0"/>
        <v>0.80122078173254196</v>
      </c>
      <c r="X5" s="19">
        <f t="shared" ca="1" si="0"/>
        <v>1.36853397141245</v>
      </c>
      <c r="Y5" s="19">
        <f t="shared" ca="1" si="0"/>
        <v>2.3094010767584998</v>
      </c>
      <c r="Z5" s="19">
        <f t="shared" ca="1" si="0"/>
        <v>4.0414518843273797</v>
      </c>
      <c r="AA5" s="19">
        <f t="shared" ca="1" si="0"/>
        <v>7.78353696240828</v>
      </c>
      <c r="AB5" s="19">
        <f t="shared" ca="1" si="0"/>
        <v>18.475208614067999</v>
      </c>
      <c r="AC5" s="19">
        <f t="shared" ca="1" si="0"/>
        <v>76.210235533030698</v>
      </c>
      <c r="AD5" s="20" t="str">
        <f t="shared" ca="1" si="0"/>
        <v>Infinity</v>
      </c>
      <c r="AI5" t="s">
        <v>2</v>
      </c>
    </row>
    <row r="6" spans="1:37">
      <c r="Q6" s="21">
        <f>Q5+1</f>
        <v>3</v>
      </c>
      <c r="R6" s="22" t="s">
        <v>14</v>
      </c>
      <c r="S6" s="23" t="s">
        <v>11</v>
      </c>
      <c r="T6" s="24">
        <f ca="1">INDIRECT("'valores'!"&amp;T1&amp;$Q6)</f>
        <v>0</v>
      </c>
      <c r="U6" s="24">
        <f t="shared" ref="U6:AD6" ca="1" si="1">INDIRECT("'valores'!"&amp;U1&amp;$Q6)</f>
        <v>9.0285227280682195E-2</v>
      </c>
      <c r="V6" s="24">
        <f t="shared" ca="1" si="1"/>
        <v>0.21650635094611001</v>
      </c>
      <c r="W6" s="24">
        <f t="shared" ca="1" si="1"/>
        <v>0.40061039086627098</v>
      </c>
      <c r="X6" s="24">
        <f t="shared" ca="1" si="1"/>
        <v>0.68426698570622302</v>
      </c>
      <c r="Y6" s="24">
        <f t="shared" ca="1" si="1"/>
        <v>1.1547005383792499</v>
      </c>
      <c r="Z6" s="24">
        <f t="shared" ca="1" si="1"/>
        <v>2.0207259421636898</v>
      </c>
      <c r="AA6" s="24">
        <f t="shared" ca="1" si="1"/>
        <v>3.89176848120414</v>
      </c>
      <c r="AB6" s="24">
        <f t="shared" ca="1" si="1"/>
        <v>9.2376043070340206</v>
      </c>
      <c r="AC6" s="24">
        <f t="shared" ca="1" si="1"/>
        <v>38.105117766515299</v>
      </c>
      <c r="AD6" s="25" t="str">
        <f t="shared" ca="1" si="1"/>
        <v>Infinity</v>
      </c>
      <c r="AE6" s="3"/>
    </row>
    <row r="7" spans="1:37">
      <c r="Q7" s="11">
        <f>Q5</f>
        <v>2</v>
      </c>
      <c r="R7" s="12" t="s">
        <v>13</v>
      </c>
      <c r="S7" s="13" t="s">
        <v>15</v>
      </c>
      <c r="T7" s="26">
        <f ca="1">INDIRECT("'valores'!"&amp;T2&amp;$Q7)</f>
        <v>3.5099999999999999E-5</v>
      </c>
      <c r="U7" s="26">
        <f t="shared" ref="U7:AD8" ca="1" si="2">INDIRECT("'valores'!"&amp;U2&amp;$Q7)</f>
        <v>3.5110000000000001E-5</v>
      </c>
      <c r="V7" s="26">
        <f t="shared" ca="1" si="2"/>
        <v>3.5120000000000003E-5</v>
      </c>
      <c r="W7" s="26">
        <f t="shared" ca="1" si="2"/>
        <v>3.5129999999999997E-5</v>
      </c>
      <c r="X7" s="26">
        <f t="shared" ca="1" si="2"/>
        <v>3.5139999999999999E-5</v>
      </c>
      <c r="Y7" s="26">
        <f t="shared" ca="1" si="2"/>
        <v>3.5150000000000001E-5</v>
      </c>
      <c r="Z7" s="26">
        <f t="shared" ca="1" si="2"/>
        <v>3.5160000000000002E-5</v>
      </c>
      <c r="AA7" s="26">
        <f t="shared" ca="1" si="2"/>
        <v>3.5169999999999997E-5</v>
      </c>
      <c r="AB7" s="26">
        <f t="shared" ca="1" si="2"/>
        <v>3.5179999999999999E-5</v>
      </c>
      <c r="AC7" s="26">
        <f t="shared" ca="1" si="2"/>
        <v>3.519E-5</v>
      </c>
      <c r="AD7" s="27">
        <f t="shared" ca="1" si="2"/>
        <v>3.5200000000000002E-5</v>
      </c>
      <c r="AE7" s="3">
        <f ca="1">INDIRECT("'valores'!G"&amp;$Q7)</f>
        <v>5.4150459253572097E-5</v>
      </c>
      <c r="AF7" s="2">
        <f ca="1">T7</f>
        <v>3.5099999999999999E-5</v>
      </c>
      <c r="AG7" s="2">
        <f ca="1">AD7</f>
        <v>3.5200000000000002E-5</v>
      </c>
      <c r="AI7">
        <f ca="1">T7-AD7</f>
        <v>-1.0000000000000243E-7</v>
      </c>
      <c r="AJ7" s="1">
        <f ca="1">T7+AH8*AI7/AI8</f>
        <v>3.516989953222593E-5</v>
      </c>
      <c r="AK7" s="1">
        <f ca="1">AJ7</f>
        <v>3.516989953222593E-5</v>
      </c>
    </row>
    <row r="8" spans="1:37">
      <c r="Q8" s="21">
        <f>Q7</f>
        <v>2</v>
      </c>
      <c r="R8" s="22"/>
      <c r="S8" s="23" t="s">
        <v>11</v>
      </c>
      <c r="T8" s="28">
        <f ca="1">INDIRECT("'valores'!"&amp;T3&amp;$Q8)</f>
        <v>5.4042830534531003E-5</v>
      </c>
      <c r="U8" s="28">
        <f t="shared" ca="1" si="2"/>
        <v>5.4058228163253702E-5</v>
      </c>
      <c r="V8" s="28">
        <f t="shared" ca="1" si="2"/>
        <v>5.4073625792438399E-5</v>
      </c>
      <c r="W8" s="28">
        <f t="shared" ca="1" si="2"/>
        <v>5.4089023422085001E-5</v>
      </c>
      <c r="X8" s="28">
        <f t="shared" ca="1" si="2"/>
        <v>5.4104421052193602E-5</v>
      </c>
      <c r="Y8" s="28">
        <f t="shared" ca="1" si="2"/>
        <v>5.41198186827641E-5</v>
      </c>
      <c r="Z8" s="28">
        <f t="shared" ca="1" si="2"/>
        <v>5.4135216313796603E-5</v>
      </c>
      <c r="AA8" s="28">
        <f t="shared" ca="1" si="2"/>
        <v>5.4150613945290997E-5</v>
      </c>
      <c r="AB8" s="28">
        <f t="shared" ca="1" si="2"/>
        <v>5.4166011577247302E-5</v>
      </c>
      <c r="AC8" s="28">
        <f t="shared" ca="1" si="2"/>
        <v>5.4181409209665599E-5</v>
      </c>
      <c r="AD8" s="29">
        <f t="shared" ca="1" si="2"/>
        <v>5.4196806842545799E-5</v>
      </c>
      <c r="AF8" s="1">
        <f ca="1">AE7</f>
        <v>5.4150459253572097E-5</v>
      </c>
      <c r="AG8" s="1">
        <f ca="1">AE7</f>
        <v>5.4150459253572097E-5</v>
      </c>
      <c r="AH8" s="1">
        <f ca="1">AF8-T8</f>
        <v>1.0762871904109394E-7</v>
      </c>
      <c r="AI8">
        <f ca="1">T8-AD8</f>
        <v>-1.5397630801479656E-7</v>
      </c>
      <c r="AJ8" s="1">
        <f ca="1">T8</f>
        <v>5.4042830534531003E-5</v>
      </c>
      <c r="AK8" s="1">
        <f ca="1">AF8</f>
        <v>5.4150459253572097E-5</v>
      </c>
    </row>
    <row r="9" spans="1:37">
      <c r="Q9" s="11">
        <f>Q7+1</f>
        <v>3</v>
      </c>
      <c r="R9" s="12" t="s">
        <v>14</v>
      </c>
      <c r="S9" s="13" t="s">
        <v>15</v>
      </c>
      <c r="T9" s="30">
        <f ca="1">INDIRECT("'valores'!"&amp;T2&amp;$Q9)</f>
        <v>6.9999999999999994E-5</v>
      </c>
      <c r="U9" s="30">
        <f t="shared" ref="U9:AD10" ca="1" si="3">INDIRECT("'valores'!"&amp;U2&amp;$Q9)</f>
        <v>7.0099999999999996E-5</v>
      </c>
      <c r="V9" s="30">
        <f t="shared" ca="1" si="3"/>
        <v>7.0199999999999999E-5</v>
      </c>
      <c r="W9" s="30">
        <f t="shared" ca="1" si="3"/>
        <v>7.0300000000000001E-5</v>
      </c>
      <c r="X9" s="30">
        <f t="shared" ca="1" si="3"/>
        <v>7.0400000000000004E-5</v>
      </c>
      <c r="Y9" s="30">
        <f t="shared" ca="1" si="3"/>
        <v>7.0500000000000006E-5</v>
      </c>
      <c r="Z9" s="30">
        <f t="shared" ca="1" si="3"/>
        <v>7.0599999999999995E-5</v>
      </c>
      <c r="AA9" s="30">
        <f t="shared" ca="1" si="3"/>
        <v>7.0699999999999997E-5</v>
      </c>
      <c r="AB9" s="30">
        <f t="shared" ca="1" si="3"/>
        <v>7.08E-5</v>
      </c>
      <c r="AC9" s="30">
        <f t="shared" ca="1" si="3"/>
        <v>7.0900000000000002E-5</v>
      </c>
      <c r="AD9" s="31">
        <f t="shared" ca="1" si="3"/>
        <v>7.1000000000000005E-5</v>
      </c>
      <c r="AF9" s="2">
        <f ca="1">T9</f>
        <v>6.9999999999999994E-5</v>
      </c>
      <c r="AG9" s="2">
        <f ca="1">AD9</f>
        <v>7.1000000000000005E-5</v>
      </c>
      <c r="AI9">
        <f ca="1">T9-AD9</f>
        <v>-1.0000000000000108E-6</v>
      </c>
      <c r="AJ9" s="1">
        <f ca="1">T9+AH10*AI9/AI10</f>
        <v>7.0336088231536334E-5</v>
      </c>
      <c r="AK9" s="1">
        <f ca="1">AJ9</f>
        <v>7.0336088231536334E-5</v>
      </c>
    </row>
    <row r="10" spans="1:37">
      <c r="Q10" s="21">
        <f>Q8+1</f>
        <v>3</v>
      </c>
      <c r="R10" s="22"/>
      <c r="S10" s="23" t="s">
        <v>11</v>
      </c>
      <c r="T10" s="32">
        <f ca="1">INDIRECT("'valores'!"&amp;T3&amp;$Q10)</f>
        <v>5.3891683685132402E-5</v>
      </c>
      <c r="U10" s="32">
        <f t="shared" ca="1" si="3"/>
        <v>5.3968679900645599E-5</v>
      </c>
      <c r="V10" s="32">
        <f t="shared" ca="1" si="3"/>
        <v>5.4045676139259302E-5</v>
      </c>
      <c r="W10" s="32">
        <f t="shared" ca="1" si="3"/>
        <v>5.4122672400973498E-5</v>
      </c>
      <c r="X10" s="32">
        <f t="shared" ca="1" si="3"/>
        <v>5.4199668685788199E-5</v>
      </c>
      <c r="Y10" s="32">
        <f t="shared" ca="1" si="3"/>
        <v>5.42766649937034E-5</v>
      </c>
      <c r="Z10" s="32">
        <f t="shared" ca="1" si="3"/>
        <v>5.4353661324719101E-5</v>
      </c>
      <c r="AA10" s="32">
        <f t="shared" ca="1" si="3"/>
        <v>5.4430657678835402E-5</v>
      </c>
      <c r="AB10" s="32">
        <f t="shared" ca="1" si="3"/>
        <v>5.4507654056052203E-5</v>
      </c>
      <c r="AC10" s="32">
        <f t="shared" ca="1" si="3"/>
        <v>5.4584650456369598E-5</v>
      </c>
      <c r="AD10" s="33">
        <f t="shared" ca="1" si="3"/>
        <v>5.4661646879787499E-5</v>
      </c>
      <c r="AF10" s="1">
        <f ca="1">AE7</f>
        <v>5.4150459253572097E-5</v>
      </c>
      <c r="AG10" s="1">
        <f ca="1">AE7</f>
        <v>5.4150459253572097E-5</v>
      </c>
      <c r="AH10" s="1">
        <f ca="1">AF10-T10</f>
        <v>2.5877556843969423E-7</v>
      </c>
      <c r="AI10">
        <f ca="1">T10-AD10</f>
        <v>-7.6996319465509649E-7</v>
      </c>
      <c r="AJ10" s="1">
        <f ca="1">T10</f>
        <v>5.3891683685132402E-5</v>
      </c>
      <c r="AK10" s="1">
        <f ca="1">AF10</f>
        <v>5.4150459253572097E-5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55"/>
  <sheetViews>
    <sheetView topLeftCell="C1" workbookViewId="0">
      <selection activeCell="N17" sqref="N17"/>
    </sheetView>
  </sheetViews>
  <sheetFormatPr defaultRowHeight="15"/>
  <cols>
    <col min="1" max="1" width="7.5703125" style="10" customWidth="1"/>
    <col min="2" max="2" width="27" style="10" customWidth="1"/>
    <col min="3" max="4" width="5.42578125" style="10" customWidth="1"/>
    <col min="5" max="5" width="9.140625" style="10"/>
    <col min="6" max="6" width="12.42578125" style="10" customWidth="1"/>
    <col min="7" max="46" width="9.140625" style="10"/>
  </cols>
  <sheetData>
    <row r="1" spans="1:46">
      <c r="A1" s="38" t="s">
        <v>0</v>
      </c>
      <c r="B1" s="39" t="s">
        <v>141</v>
      </c>
      <c r="C1" s="39" t="s">
        <v>3</v>
      </c>
      <c r="D1" s="39" t="s">
        <v>4</v>
      </c>
      <c r="E1" s="39" t="s">
        <v>5</v>
      </c>
      <c r="F1" s="39" t="s">
        <v>6</v>
      </c>
      <c r="G1" s="39" t="s">
        <v>7</v>
      </c>
      <c r="H1" s="39" t="s">
        <v>51</v>
      </c>
      <c r="I1" s="39" t="s">
        <v>8</v>
      </c>
      <c r="J1" s="61" t="s">
        <v>9</v>
      </c>
      <c r="K1" s="61" t="s">
        <v>10</v>
      </c>
      <c r="L1" s="61" t="s">
        <v>11</v>
      </c>
      <c r="M1" s="39" t="s">
        <v>12</v>
      </c>
      <c r="N1" s="40">
        <v>0</v>
      </c>
      <c r="O1" s="41">
        <v>0.1</v>
      </c>
      <c r="P1" s="41">
        <v>0.2</v>
      </c>
      <c r="Q1" s="41">
        <v>0.3</v>
      </c>
      <c r="R1" s="41">
        <v>0.4</v>
      </c>
      <c r="S1" s="41">
        <v>0.5</v>
      </c>
      <c r="T1" s="41">
        <v>0.6</v>
      </c>
      <c r="U1" s="41">
        <v>0.7</v>
      </c>
      <c r="V1" s="41">
        <v>0.8</v>
      </c>
      <c r="W1" s="41">
        <v>0.9</v>
      </c>
      <c r="X1" s="42">
        <v>1</v>
      </c>
      <c r="Y1" s="43" t="s">
        <v>52</v>
      </c>
      <c r="Z1" s="44" t="s">
        <v>53</v>
      </c>
      <c r="AA1" s="44" t="s">
        <v>54</v>
      </c>
      <c r="AB1" s="44" t="s">
        <v>55</v>
      </c>
      <c r="AC1" s="44" t="s">
        <v>56</v>
      </c>
      <c r="AD1" s="44" t="s">
        <v>57</v>
      </c>
      <c r="AE1" s="44" t="s">
        <v>58</v>
      </c>
      <c r="AF1" s="44" t="s">
        <v>59</v>
      </c>
      <c r="AG1" s="44" t="s">
        <v>60</v>
      </c>
      <c r="AH1" s="44" t="s">
        <v>61</v>
      </c>
      <c r="AI1" s="44" t="s">
        <v>62</v>
      </c>
      <c r="AJ1" s="43" t="s">
        <v>63</v>
      </c>
      <c r="AK1" s="44" t="s">
        <v>64</v>
      </c>
      <c r="AL1" s="44" t="s">
        <v>65</v>
      </c>
      <c r="AM1" s="44" t="s">
        <v>66</v>
      </c>
      <c r="AN1" s="44" t="s">
        <v>67</v>
      </c>
      <c r="AO1" s="44" t="s">
        <v>68</v>
      </c>
      <c r="AP1" s="44" t="s">
        <v>69</v>
      </c>
      <c r="AQ1" s="44" t="s">
        <v>70</v>
      </c>
      <c r="AR1" s="44" t="s">
        <v>71</v>
      </c>
      <c r="AS1" s="44" t="s">
        <v>72</v>
      </c>
      <c r="AT1" s="45" t="s">
        <v>73</v>
      </c>
    </row>
    <row r="2" spans="1:46">
      <c r="A2" s="10">
        <v>1</v>
      </c>
      <c r="B2" s="10" t="s">
        <v>74</v>
      </c>
      <c r="C2" s="10">
        <v>5</v>
      </c>
      <c r="D2" s="10">
        <v>5</v>
      </c>
      <c r="E2" s="10">
        <v>2650</v>
      </c>
      <c r="F2" s="10">
        <v>216.45</v>
      </c>
      <c r="G2" s="37">
        <v>5.4150459253572097E-5</v>
      </c>
      <c r="H2" s="10">
        <v>1</v>
      </c>
      <c r="I2" s="10">
        <v>23</v>
      </c>
      <c r="J2" s="62">
        <v>3.5099999999999999E-5</v>
      </c>
      <c r="K2" s="62">
        <v>3.5200000000000002E-5</v>
      </c>
      <c r="L2" s="62">
        <v>5.4196806842545799E-5</v>
      </c>
      <c r="M2" s="37">
        <v>4.6347588973709398E-8</v>
      </c>
      <c r="N2" s="46">
        <v>0</v>
      </c>
      <c r="O2" s="47">
        <v>0.180570454561364</v>
      </c>
      <c r="P2" s="47">
        <v>0.43301270189221902</v>
      </c>
      <c r="Q2" s="47">
        <v>0.80122078173254196</v>
      </c>
      <c r="R2" s="47">
        <v>1.36853397141245</v>
      </c>
      <c r="S2" s="47">
        <v>2.3094010767584998</v>
      </c>
      <c r="T2" s="47">
        <v>4.0414518843273797</v>
      </c>
      <c r="U2" s="47">
        <v>7.78353696240828</v>
      </c>
      <c r="V2" s="47">
        <v>18.475208614067999</v>
      </c>
      <c r="W2" s="47">
        <v>76.210235533030698</v>
      </c>
      <c r="X2" s="48" t="s">
        <v>1</v>
      </c>
      <c r="Y2" s="49">
        <v>3.5099999999999999E-5</v>
      </c>
      <c r="Z2" s="50">
        <v>3.5110000000000001E-5</v>
      </c>
      <c r="AA2" s="50">
        <v>3.5120000000000003E-5</v>
      </c>
      <c r="AB2" s="50">
        <v>3.5129999999999997E-5</v>
      </c>
      <c r="AC2" s="50">
        <v>3.5139999999999999E-5</v>
      </c>
      <c r="AD2" s="50">
        <v>3.5150000000000001E-5</v>
      </c>
      <c r="AE2" s="50">
        <v>3.5160000000000002E-5</v>
      </c>
      <c r="AF2" s="50">
        <v>3.5169999999999997E-5</v>
      </c>
      <c r="AG2" s="50">
        <v>3.5179999999999999E-5</v>
      </c>
      <c r="AH2" s="50">
        <v>3.519E-5</v>
      </c>
      <c r="AI2" s="50">
        <v>3.5200000000000002E-5</v>
      </c>
      <c r="AJ2" s="49">
        <v>5.4042830534531003E-5</v>
      </c>
      <c r="AK2" s="50">
        <v>5.4058228163253702E-5</v>
      </c>
      <c r="AL2" s="50">
        <v>5.4073625792438399E-5</v>
      </c>
      <c r="AM2" s="50">
        <v>5.4089023422085001E-5</v>
      </c>
      <c r="AN2" s="50">
        <v>5.4104421052193602E-5</v>
      </c>
      <c r="AO2" s="50">
        <v>5.41198186827641E-5</v>
      </c>
      <c r="AP2" s="50">
        <v>5.4135216313796603E-5</v>
      </c>
      <c r="AQ2" s="50">
        <v>5.4150613945290997E-5</v>
      </c>
      <c r="AR2" s="50">
        <v>5.4166011577247302E-5</v>
      </c>
      <c r="AS2" s="50">
        <v>5.4181409209665599E-5</v>
      </c>
      <c r="AT2" s="51">
        <v>5.4196806842545799E-5</v>
      </c>
    </row>
    <row r="3" spans="1:46">
      <c r="H3" s="10">
        <v>2</v>
      </c>
      <c r="I3" s="10">
        <v>19</v>
      </c>
      <c r="J3" s="62">
        <v>6.9999999999999994E-5</v>
      </c>
      <c r="K3" s="62">
        <v>7.1000000000000005E-5</v>
      </c>
      <c r="L3" s="62">
        <v>5.4661646879787499E-5</v>
      </c>
      <c r="M3" s="37">
        <v>5.1118762621536202E-7</v>
      </c>
      <c r="N3" s="46">
        <v>0</v>
      </c>
      <c r="O3" s="47">
        <v>9.0285227280682195E-2</v>
      </c>
      <c r="P3" s="47">
        <v>0.21650635094611001</v>
      </c>
      <c r="Q3" s="47">
        <v>0.40061039086627098</v>
      </c>
      <c r="R3" s="47">
        <v>0.68426698570622302</v>
      </c>
      <c r="S3" s="47">
        <v>1.1547005383792499</v>
      </c>
      <c r="T3" s="47">
        <v>2.0207259421636898</v>
      </c>
      <c r="U3" s="47">
        <v>3.89176848120414</v>
      </c>
      <c r="V3" s="47">
        <v>9.2376043070340206</v>
      </c>
      <c r="W3" s="47">
        <v>38.105117766515299</v>
      </c>
      <c r="X3" s="48" t="s">
        <v>1</v>
      </c>
      <c r="Y3" s="49">
        <v>6.9999999999999994E-5</v>
      </c>
      <c r="Z3" s="50">
        <v>7.0099999999999996E-5</v>
      </c>
      <c r="AA3" s="50">
        <v>7.0199999999999999E-5</v>
      </c>
      <c r="AB3" s="50">
        <v>7.0300000000000001E-5</v>
      </c>
      <c r="AC3" s="50">
        <v>7.0400000000000004E-5</v>
      </c>
      <c r="AD3" s="50">
        <v>7.0500000000000006E-5</v>
      </c>
      <c r="AE3" s="50">
        <v>7.0599999999999995E-5</v>
      </c>
      <c r="AF3" s="50">
        <v>7.0699999999999997E-5</v>
      </c>
      <c r="AG3" s="50">
        <v>7.08E-5</v>
      </c>
      <c r="AH3" s="50">
        <v>7.0900000000000002E-5</v>
      </c>
      <c r="AI3" s="50">
        <v>7.1000000000000005E-5</v>
      </c>
      <c r="AJ3" s="49">
        <v>5.3891683685132402E-5</v>
      </c>
      <c r="AK3" s="50">
        <v>5.3968679900645599E-5</v>
      </c>
      <c r="AL3" s="50">
        <v>5.4045676139259302E-5</v>
      </c>
      <c r="AM3" s="50">
        <v>5.4122672400973498E-5</v>
      </c>
      <c r="AN3" s="50">
        <v>5.4199668685788199E-5</v>
      </c>
      <c r="AO3" s="50">
        <v>5.42766649937034E-5</v>
      </c>
      <c r="AP3" s="50">
        <v>5.4353661324719101E-5</v>
      </c>
      <c r="AQ3" s="50">
        <v>5.4430657678835402E-5</v>
      </c>
      <c r="AR3" s="50">
        <v>5.4507654056052203E-5</v>
      </c>
      <c r="AS3" s="50">
        <v>5.4584650456369598E-5</v>
      </c>
      <c r="AT3" s="51">
        <v>5.4661646879787499E-5</v>
      </c>
    </row>
    <row r="4" spans="1:46">
      <c r="A4" s="10">
        <v>2</v>
      </c>
      <c r="B4" s="10" t="s">
        <v>75</v>
      </c>
      <c r="C4" s="10">
        <v>1</v>
      </c>
      <c r="D4" s="10">
        <v>3</v>
      </c>
      <c r="E4" s="10">
        <v>2550</v>
      </c>
      <c r="F4" s="10">
        <v>141.05500000000001</v>
      </c>
      <c r="G4" s="10">
        <v>1.2902228133243199E-3</v>
      </c>
      <c r="H4" s="10">
        <v>1</v>
      </c>
      <c r="I4" s="10">
        <v>30</v>
      </c>
      <c r="J4" s="63">
        <v>7.4410000000000003E-4</v>
      </c>
      <c r="K4" s="63">
        <v>7.4419999999999998E-4</v>
      </c>
      <c r="L4" s="63">
        <v>1.2902723861336601E-3</v>
      </c>
      <c r="M4" s="37">
        <v>4.9572809335349898E-8</v>
      </c>
      <c r="N4" s="46">
        <v>0</v>
      </c>
      <c r="O4" s="47">
        <v>0.19945054841238899</v>
      </c>
      <c r="P4" s="47">
        <v>0.467707173346743</v>
      </c>
      <c r="Q4" s="47">
        <v>0.84169757662454203</v>
      </c>
      <c r="R4" s="47">
        <v>1.3877773329774199</v>
      </c>
      <c r="S4" s="47">
        <v>2.2360679774997898</v>
      </c>
      <c r="T4" s="47">
        <v>3.6742346141747699</v>
      </c>
      <c r="U4" s="47">
        <v>6.4607074489362804</v>
      </c>
      <c r="V4" s="47">
        <v>13.266499161421599</v>
      </c>
      <c r="W4" s="47">
        <v>41.243181254602597</v>
      </c>
      <c r="X4" s="48" t="s">
        <v>1</v>
      </c>
      <c r="Y4" s="52">
        <v>7.4410000000000003E-4</v>
      </c>
      <c r="Z4" s="53">
        <v>7.4410999999999998E-4</v>
      </c>
      <c r="AA4" s="53">
        <v>7.4412000000000002E-4</v>
      </c>
      <c r="AB4" s="53">
        <v>7.4412999999999997E-4</v>
      </c>
      <c r="AC4" s="53">
        <v>7.4414000000000001E-4</v>
      </c>
      <c r="AD4" s="53">
        <v>7.4414999999999995E-4</v>
      </c>
      <c r="AE4" s="53">
        <v>7.4416E-4</v>
      </c>
      <c r="AF4" s="53">
        <v>7.4417000000000005E-4</v>
      </c>
      <c r="AG4" s="53">
        <v>7.4417999999999999E-4</v>
      </c>
      <c r="AH4" s="53">
        <v>7.4419000000000004E-4</v>
      </c>
      <c r="AI4" s="53">
        <v>7.4419999999999998E-4</v>
      </c>
      <c r="AJ4" s="52">
        <v>1.2900988368806301E-3</v>
      </c>
      <c r="AK4" s="53">
        <v>1.29011619180384E-3</v>
      </c>
      <c r="AL4" s="53">
        <v>1.29013354672753E-3</v>
      </c>
      <c r="AM4" s="53">
        <v>1.2901509016516701E-3</v>
      </c>
      <c r="AN4" s="53">
        <v>1.2901682565762799E-3</v>
      </c>
      <c r="AO4" s="53">
        <v>1.2901856115013501E-3</v>
      </c>
      <c r="AP4" s="53">
        <v>1.29020296642689E-3</v>
      </c>
      <c r="AQ4" s="53">
        <v>1.29022032135289E-3</v>
      </c>
      <c r="AR4" s="53">
        <v>1.2902376762793501E-3</v>
      </c>
      <c r="AS4" s="53">
        <v>1.2902550312062699E-3</v>
      </c>
      <c r="AT4" s="54">
        <v>1.2902723861336601E-3</v>
      </c>
    </row>
    <row r="5" spans="1:46">
      <c r="H5" s="10">
        <v>2</v>
      </c>
      <c r="I5" s="10">
        <v>19</v>
      </c>
      <c r="J5" s="63">
        <v>1.0510000000000001E-3</v>
      </c>
      <c r="K5" s="63">
        <v>1.052E-3</v>
      </c>
      <c r="L5" s="63">
        <v>1.29024114485263E-3</v>
      </c>
      <c r="M5" s="37">
        <v>1.83315283094291E-8</v>
      </c>
      <c r="N5" s="46">
        <v>0</v>
      </c>
      <c r="O5" s="47">
        <v>0.141032835293776</v>
      </c>
      <c r="P5" s="47">
        <v>0.33071891388307401</v>
      </c>
      <c r="Q5" s="47">
        <v>0.59517006413949702</v>
      </c>
      <c r="R5" s="47">
        <v>0.98130676292531605</v>
      </c>
      <c r="S5" s="47">
        <v>1.58113883008419</v>
      </c>
      <c r="T5" s="47">
        <v>2.59807621135332</v>
      </c>
      <c r="U5" s="47">
        <v>4.5684100484052799</v>
      </c>
      <c r="V5" s="47">
        <v>9.3808315196468595</v>
      </c>
      <c r="W5" s="47">
        <v>29.163333142835398</v>
      </c>
      <c r="X5" s="48" t="s">
        <v>1</v>
      </c>
      <c r="Y5" s="52">
        <v>1.0510000000000001E-3</v>
      </c>
      <c r="Z5" s="53">
        <v>1.0510999999999999E-3</v>
      </c>
      <c r="AA5" s="53">
        <v>1.0512E-3</v>
      </c>
      <c r="AB5" s="53">
        <v>1.0513E-3</v>
      </c>
      <c r="AC5" s="53">
        <v>1.0514000000000001E-3</v>
      </c>
      <c r="AD5" s="53">
        <v>1.0514999999999999E-3</v>
      </c>
      <c r="AE5" s="53">
        <v>1.0516E-3</v>
      </c>
      <c r="AF5" s="53">
        <v>1.0517E-3</v>
      </c>
      <c r="AG5" s="53">
        <v>1.0518000000000001E-3</v>
      </c>
      <c r="AH5" s="53">
        <v>1.0518999999999999E-3</v>
      </c>
      <c r="AI5" s="53">
        <v>1.052E-3</v>
      </c>
      <c r="AJ5" s="52">
        <v>1.2890129592410401E-3</v>
      </c>
      <c r="AK5" s="53">
        <v>1.2891357776546701E-3</v>
      </c>
      <c r="AL5" s="53">
        <v>1.2892585961010799E-3</v>
      </c>
      <c r="AM5" s="53">
        <v>1.2893814145802801E-3</v>
      </c>
      <c r="AN5" s="53">
        <v>1.28950423309226E-3</v>
      </c>
      <c r="AO5" s="53">
        <v>1.2896270516370299E-3</v>
      </c>
      <c r="AP5" s="53">
        <v>1.2897498702145801E-3</v>
      </c>
      <c r="AQ5" s="53">
        <v>1.2898726888249099E-3</v>
      </c>
      <c r="AR5" s="53">
        <v>1.28999550746804E-3</v>
      </c>
      <c r="AS5" s="53">
        <v>1.29011832614394E-3</v>
      </c>
      <c r="AT5" s="54">
        <v>1.29024114485263E-3</v>
      </c>
    </row>
    <row r="6" spans="1:46">
      <c r="A6" s="10">
        <v>3</v>
      </c>
      <c r="B6" s="10" t="s">
        <v>76</v>
      </c>
      <c r="C6" s="10">
        <v>10</v>
      </c>
      <c r="D6" s="10">
        <v>11</v>
      </c>
      <c r="E6" s="10">
        <v>2950</v>
      </c>
      <c r="F6" s="10">
        <v>192.96</v>
      </c>
      <c r="G6" s="10">
        <v>3.8317212717904901E-4</v>
      </c>
      <c r="H6" s="10">
        <v>1</v>
      </c>
      <c r="I6" s="10">
        <v>21</v>
      </c>
      <c r="J6" s="63">
        <v>1.307E-2</v>
      </c>
      <c r="K6" s="63">
        <v>1.308E-2</v>
      </c>
      <c r="L6" s="63">
        <v>3.8333324851015801E-4</v>
      </c>
      <c r="M6" s="37">
        <v>1.6112133110931801E-7</v>
      </c>
      <c r="N6" s="46">
        <v>0</v>
      </c>
      <c r="O6" s="47">
        <v>9.6373425901209904E-3</v>
      </c>
      <c r="P6" s="47">
        <v>3.4053897996411502E-2</v>
      </c>
      <c r="Q6" s="47">
        <v>8.0630003210607704E-2</v>
      </c>
      <c r="R6" s="47">
        <v>0.16666666666666699</v>
      </c>
      <c r="S6" s="47">
        <v>0.33071891388307401</v>
      </c>
      <c r="T6" s="47">
        <v>0.66950891517589195</v>
      </c>
      <c r="U6" s="47">
        <v>1.4776498482638101</v>
      </c>
      <c r="V6" s="47">
        <v>4</v>
      </c>
      <c r="W6" s="47">
        <v>18.791204724551299</v>
      </c>
      <c r="X6" s="48" t="s">
        <v>1</v>
      </c>
      <c r="Y6" s="52">
        <v>1.307E-2</v>
      </c>
      <c r="Z6" s="53">
        <v>1.3070999999999999E-2</v>
      </c>
      <c r="AA6" s="53">
        <v>1.3072E-2</v>
      </c>
      <c r="AB6" s="53">
        <v>1.3073E-2</v>
      </c>
      <c r="AC6" s="53">
        <v>1.3074000000000001E-2</v>
      </c>
      <c r="AD6" s="53">
        <v>1.3075E-2</v>
      </c>
      <c r="AE6" s="53">
        <v>1.3076000000000001E-2</v>
      </c>
      <c r="AF6" s="53">
        <v>1.3077E-2</v>
      </c>
      <c r="AG6" s="53">
        <v>1.3077999999999999E-2</v>
      </c>
      <c r="AH6" s="53">
        <v>1.3079E-2</v>
      </c>
      <c r="AI6" s="53">
        <v>1.308E-2</v>
      </c>
      <c r="AJ6" s="52">
        <v>3.8288645112166398E-4</v>
      </c>
      <c r="AK6" s="53">
        <v>3.8293112253513301E-4</v>
      </c>
      <c r="AL6" s="53">
        <v>3.8297579579883099E-4</v>
      </c>
      <c r="AM6" s="53">
        <v>3.8302047091270301E-4</v>
      </c>
      <c r="AN6" s="53">
        <v>3.83065147876696E-4</v>
      </c>
      <c r="AO6" s="53">
        <v>3.8310982669075499E-4</v>
      </c>
      <c r="AP6" s="53">
        <v>3.8315450735482598E-4</v>
      </c>
      <c r="AQ6" s="53">
        <v>3.8319918986885602E-4</v>
      </c>
      <c r="AR6" s="53">
        <v>3.8324387423279099E-4</v>
      </c>
      <c r="AS6" s="53">
        <v>3.83288560446576E-4</v>
      </c>
      <c r="AT6" s="54">
        <v>3.8333324851015801E-4</v>
      </c>
    </row>
    <row r="7" spans="1:46">
      <c r="H7" s="10">
        <v>2</v>
      </c>
      <c r="I7" s="10">
        <v>21</v>
      </c>
      <c r="J7" s="63">
        <v>1.6400000000000001E-2</v>
      </c>
      <c r="K7" s="63">
        <v>1.6410000000000001E-2</v>
      </c>
      <c r="L7" s="63">
        <v>3.8332486740953801E-4</v>
      </c>
      <c r="M7" s="37">
        <v>1.5274023048840401E-7</v>
      </c>
      <c r="N7" s="46">
        <v>0</v>
      </c>
      <c r="O7" s="47">
        <v>6.8146302980924799E-3</v>
      </c>
      <c r="P7" s="47">
        <v>2.4079742199097601E-2</v>
      </c>
      <c r="Q7" s="47">
        <v>5.7014022037313802E-2</v>
      </c>
      <c r="R7" s="47">
        <v>0.117851130197758</v>
      </c>
      <c r="S7" s="47">
        <v>0.233853586673371</v>
      </c>
      <c r="T7" s="47">
        <v>0.47341429398572199</v>
      </c>
      <c r="U7" s="47">
        <v>1.04485622792662</v>
      </c>
      <c r="V7" s="47">
        <v>2.8284271247461898</v>
      </c>
      <c r="W7" s="47">
        <v>13.287388287394901</v>
      </c>
      <c r="X7" s="48" t="s">
        <v>1</v>
      </c>
      <c r="Y7" s="52">
        <v>1.6400000000000001E-2</v>
      </c>
      <c r="Z7" s="53">
        <v>1.6400999999999999E-2</v>
      </c>
      <c r="AA7" s="53">
        <v>1.6402E-2</v>
      </c>
      <c r="AB7" s="53">
        <v>1.6403000000000001E-2</v>
      </c>
      <c r="AC7" s="53">
        <v>1.6403999999999998E-2</v>
      </c>
      <c r="AD7" s="53">
        <v>1.6404999999999999E-2</v>
      </c>
      <c r="AE7" s="53">
        <v>1.6406E-2</v>
      </c>
      <c r="AF7" s="53">
        <v>1.6407000000000001E-2</v>
      </c>
      <c r="AG7" s="53">
        <v>1.6407999999999999E-2</v>
      </c>
      <c r="AH7" s="53">
        <v>1.6409E-2</v>
      </c>
      <c r="AI7" s="53">
        <v>1.6410000000000001E-2</v>
      </c>
      <c r="AJ7" s="52">
        <v>3.82967225952802E-4</v>
      </c>
      <c r="AK7" s="53">
        <v>3.8300298468208101E-4</v>
      </c>
      <c r="AL7" s="53">
        <v>3.8303874461507201E-4</v>
      </c>
      <c r="AM7" s="53">
        <v>3.8307450575174898E-4</v>
      </c>
      <c r="AN7" s="53">
        <v>3.8311026809208698E-4</v>
      </c>
      <c r="AO7" s="53">
        <v>3.8314603163605999E-4</v>
      </c>
      <c r="AP7" s="53">
        <v>3.8318179638364102E-4</v>
      </c>
      <c r="AQ7" s="53">
        <v>3.8321756233480501E-4</v>
      </c>
      <c r="AR7" s="53">
        <v>3.8325332948952601E-4</v>
      </c>
      <c r="AS7" s="53">
        <v>3.8328909784777902E-4</v>
      </c>
      <c r="AT7" s="54">
        <v>3.8332486740953801E-4</v>
      </c>
    </row>
    <row r="8" spans="1:46">
      <c r="A8" s="10">
        <v>4</v>
      </c>
      <c r="B8" s="10" t="s">
        <v>77</v>
      </c>
      <c r="C8" s="10">
        <v>1</v>
      </c>
      <c r="D8" s="10">
        <v>2</v>
      </c>
      <c r="E8" s="10">
        <v>2500</v>
      </c>
      <c r="F8" s="10">
        <v>136.35</v>
      </c>
      <c r="G8" s="10">
        <v>1.41638582962568E-3</v>
      </c>
      <c r="H8" s="10">
        <v>1</v>
      </c>
      <c r="I8" s="10">
        <v>27</v>
      </c>
      <c r="J8" s="63">
        <v>8.1599999999999999E-4</v>
      </c>
      <c r="K8" s="63">
        <v>8.1700000000000002E-4</v>
      </c>
      <c r="L8" s="63">
        <v>1.41662853281094E-3</v>
      </c>
      <c r="M8" s="37">
        <v>2.4270318525797599E-7</v>
      </c>
      <c r="N8" s="46">
        <v>0</v>
      </c>
      <c r="O8" s="47">
        <v>0.19945054841238899</v>
      </c>
      <c r="P8" s="47">
        <v>0.467707173346743</v>
      </c>
      <c r="Q8" s="47">
        <v>0.84169757662454203</v>
      </c>
      <c r="R8" s="47">
        <v>1.3877773329774199</v>
      </c>
      <c r="S8" s="47">
        <v>2.2360679774997898</v>
      </c>
      <c r="T8" s="47">
        <v>3.6742346141747699</v>
      </c>
      <c r="U8" s="47">
        <v>6.4607074489362804</v>
      </c>
      <c r="V8" s="47">
        <v>13.266499161421599</v>
      </c>
      <c r="W8" s="47">
        <v>41.243181254602597</v>
      </c>
      <c r="X8" s="48" t="s">
        <v>1</v>
      </c>
      <c r="Y8" s="52">
        <v>8.1599999999999999E-4</v>
      </c>
      <c r="Z8" s="53">
        <v>8.1610000000000005E-4</v>
      </c>
      <c r="AA8" s="53">
        <v>8.162E-4</v>
      </c>
      <c r="AB8" s="53">
        <v>8.1629999999999995E-4</v>
      </c>
      <c r="AC8" s="53">
        <v>8.164E-4</v>
      </c>
      <c r="AD8" s="53">
        <v>8.1649999999999995E-4</v>
      </c>
      <c r="AE8" s="53">
        <v>8.1660000000000001E-4</v>
      </c>
      <c r="AF8" s="53">
        <v>8.1669999999999996E-4</v>
      </c>
      <c r="AG8" s="53">
        <v>8.1680000000000001E-4</v>
      </c>
      <c r="AH8" s="53">
        <v>8.1689999999999996E-4</v>
      </c>
      <c r="AI8" s="53">
        <v>8.1700000000000002E-4</v>
      </c>
      <c r="AJ8" s="52">
        <v>1.4148927051633199E-3</v>
      </c>
      <c r="AK8" s="53">
        <v>1.41506628771962E-3</v>
      </c>
      <c r="AL8" s="53">
        <v>1.41523987032225E-3</v>
      </c>
      <c r="AM8" s="53">
        <v>1.4154134529712E-3</v>
      </c>
      <c r="AN8" s="53">
        <v>1.41558703566647E-3</v>
      </c>
      <c r="AO8" s="53">
        <v>1.41576061840807E-3</v>
      </c>
      <c r="AP8" s="53">
        <v>1.41593420119599E-3</v>
      </c>
      <c r="AQ8" s="53">
        <v>1.41610778403024E-3</v>
      </c>
      <c r="AR8" s="53">
        <v>1.41628136691082E-3</v>
      </c>
      <c r="AS8" s="53">
        <v>1.4164549498377199E-3</v>
      </c>
      <c r="AT8" s="54">
        <v>1.41662853281094E-3</v>
      </c>
    </row>
    <row r="9" spans="1:46">
      <c r="H9" s="10">
        <v>2</v>
      </c>
      <c r="I9" s="10">
        <v>23</v>
      </c>
      <c r="J9" s="63">
        <v>1.1540000000000001E-3</v>
      </c>
      <c r="K9" s="63">
        <v>1.155E-3</v>
      </c>
      <c r="L9" s="63">
        <v>1.4167618245059499E-3</v>
      </c>
      <c r="M9" s="37">
        <v>3.7599488027055502E-7</v>
      </c>
      <c r="N9" s="46">
        <v>0</v>
      </c>
      <c r="O9" s="47">
        <v>0.141032835293776</v>
      </c>
      <c r="P9" s="47">
        <v>0.33071891388307401</v>
      </c>
      <c r="Q9" s="47">
        <v>0.59517006413949702</v>
      </c>
      <c r="R9" s="47">
        <v>0.98130676292531605</v>
      </c>
      <c r="S9" s="47">
        <v>1.58113883008419</v>
      </c>
      <c r="T9" s="47">
        <v>2.59807621135332</v>
      </c>
      <c r="U9" s="47">
        <v>4.5684100484052799</v>
      </c>
      <c r="V9" s="47">
        <v>9.3808315196468595</v>
      </c>
      <c r="W9" s="47">
        <v>29.163333142835398</v>
      </c>
      <c r="X9" s="48" t="s">
        <v>1</v>
      </c>
      <c r="Y9" s="52">
        <v>1.1540000000000001E-3</v>
      </c>
      <c r="Z9" s="53">
        <v>1.1540999999999999E-3</v>
      </c>
      <c r="AA9" s="53">
        <v>1.1542E-3</v>
      </c>
      <c r="AB9" s="53">
        <v>1.1543E-3</v>
      </c>
      <c r="AC9" s="53">
        <v>1.1544000000000001E-3</v>
      </c>
      <c r="AD9" s="53">
        <v>1.1544999999999999E-3</v>
      </c>
      <c r="AE9" s="53">
        <v>1.1546E-3</v>
      </c>
      <c r="AF9" s="53">
        <v>1.1547E-3</v>
      </c>
      <c r="AG9" s="53">
        <v>1.1548000000000001E-3</v>
      </c>
      <c r="AH9" s="53">
        <v>1.1548999999999999E-3</v>
      </c>
      <c r="AI9" s="53">
        <v>1.155E-3</v>
      </c>
      <c r="AJ9" s="52">
        <v>1.41553330114931E-3</v>
      </c>
      <c r="AK9" s="53">
        <v>1.41565615333739E-3</v>
      </c>
      <c r="AL9" s="53">
        <v>1.4157790055582601E-3</v>
      </c>
      <c r="AM9" s="53">
        <v>1.41590185781193E-3</v>
      </c>
      <c r="AN9" s="53">
        <v>1.4160247100984001E-3</v>
      </c>
      <c r="AO9" s="53">
        <v>1.4161475624176699E-3</v>
      </c>
      <c r="AP9" s="53">
        <v>1.4162704147697299E-3</v>
      </c>
      <c r="AQ9" s="53">
        <v>1.4163932671545901E-3</v>
      </c>
      <c r="AR9" s="53">
        <v>1.4165161195722499E-3</v>
      </c>
      <c r="AS9" s="53">
        <v>1.4166389720227E-3</v>
      </c>
      <c r="AT9" s="54">
        <v>1.4167618245059499E-3</v>
      </c>
    </row>
    <row r="10" spans="1:46">
      <c r="A10" s="10">
        <v>5</v>
      </c>
      <c r="B10" s="10" t="s">
        <v>78</v>
      </c>
      <c r="C10" s="10">
        <v>3</v>
      </c>
      <c r="D10" s="10">
        <v>4</v>
      </c>
      <c r="E10" s="10">
        <v>2600</v>
      </c>
      <c r="F10" s="10">
        <v>134.34</v>
      </c>
      <c r="G10" s="10">
        <v>2.00047014067967E-3</v>
      </c>
      <c r="H10" s="10">
        <v>1</v>
      </c>
      <c r="I10" s="10">
        <v>25</v>
      </c>
      <c r="J10" s="63">
        <v>1.1531E-3</v>
      </c>
      <c r="K10" s="63">
        <v>1.1532000000000001E-3</v>
      </c>
      <c r="L10" s="63">
        <v>2.0004764803014702E-3</v>
      </c>
      <c r="M10" s="37">
        <v>6.3396217984436301E-9</v>
      </c>
      <c r="N10" s="46">
        <v>0</v>
      </c>
      <c r="O10" s="47">
        <v>0.19945054841238899</v>
      </c>
      <c r="P10" s="47">
        <v>0.467707173346743</v>
      </c>
      <c r="Q10" s="47">
        <v>0.84169757662454203</v>
      </c>
      <c r="R10" s="47">
        <v>1.3877773329774199</v>
      </c>
      <c r="S10" s="47">
        <v>2.2360679774997898</v>
      </c>
      <c r="T10" s="47">
        <v>3.6742346141747699</v>
      </c>
      <c r="U10" s="47">
        <v>6.4607074489362804</v>
      </c>
      <c r="V10" s="47">
        <v>13.266499161421599</v>
      </c>
      <c r="W10" s="47">
        <v>41.243181254602597</v>
      </c>
      <c r="X10" s="48" t="s">
        <v>1</v>
      </c>
      <c r="Y10" s="52">
        <v>1.1531E-3</v>
      </c>
      <c r="Z10" s="53">
        <v>1.1531099999999999E-3</v>
      </c>
      <c r="AA10" s="53">
        <v>1.1531200000000001E-3</v>
      </c>
      <c r="AB10" s="53">
        <v>1.15313E-3</v>
      </c>
      <c r="AC10" s="53">
        <v>1.15314E-3</v>
      </c>
      <c r="AD10" s="53">
        <v>1.1531499999999999E-3</v>
      </c>
      <c r="AE10" s="53">
        <v>1.1531600000000001E-3</v>
      </c>
      <c r="AF10" s="53">
        <v>1.15317E-3</v>
      </c>
      <c r="AG10" s="53">
        <v>1.15318E-3</v>
      </c>
      <c r="AH10" s="53">
        <v>1.1531899999999999E-3</v>
      </c>
      <c r="AI10" s="53">
        <v>1.1532000000000001E-3</v>
      </c>
      <c r="AJ10" s="52">
        <v>2.0003027414883601E-3</v>
      </c>
      <c r="AK10" s="53">
        <v>2.0003201153675799E-3</v>
      </c>
      <c r="AL10" s="53">
        <v>2.0003374892472699E-3</v>
      </c>
      <c r="AM10" s="53">
        <v>2.00035486312742E-3</v>
      </c>
      <c r="AN10" s="53">
        <v>2.0003722370080402E-3</v>
      </c>
      <c r="AO10" s="53">
        <v>2.0003896108891201E-3</v>
      </c>
      <c r="AP10" s="53">
        <v>2.0004069847706601E-3</v>
      </c>
      <c r="AQ10" s="53">
        <v>2.0004243586526698E-3</v>
      </c>
      <c r="AR10" s="53">
        <v>2.0004417325351401E-3</v>
      </c>
      <c r="AS10" s="53">
        <v>2.0004591064180701E-3</v>
      </c>
      <c r="AT10" s="54">
        <v>2.0004764803014702E-3</v>
      </c>
    </row>
    <row r="11" spans="1:46">
      <c r="H11" s="10">
        <v>2</v>
      </c>
      <c r="I11" s="10">
        <v>19</v>
      </c>
      <c r="J11" s="63">
        <v>1.6199999999999999E-3</v>
      </c>
      <c r="K11" s="63">
        <v>1.6299999999999999E-3</v>
      </c>
      <c r="L11" s="63">
        <v>2.0006814013698898E-3</v>
      </c>
      <c r="M11" s="37">
        <v>2.1126069021330099E-7</v>
      </c>
      <c r="N11" s="46">
        <v>0</v>
      </c>
      <c r="O11" s="47">
        <v>0.141032835293776</v>
      </c>
      <c r="P11" s="47">
        <v>0.33071891388307401</v>
      </c>
      <c r="Q11" s="47">
        <v>0.59517006413949702</v>
      </c>
      <c r="R11" s="47">
        <v>0.98130676292531605</v>
      </c>
      <c r="S11" s="47">
        <v>1.58113883008419</v>
      </c>
      <c r="T11" s="47">
        <v>2.59807621135332</v>
      </c>
      <c r="U11" s="47">
        <v>4.5684100484052799</v>
      </c>
      <c r="V11" s="47">
        <v>9.3808315196468595</v>
      </c>
      <c r="W11" s="47">
        <v>29.163333142835398</v>
      </c>
      <c r="X11" s="48" t="s">
        <v>1</v>
      </c>
      <c r="Y11" s="52">
        <v>1.6199999999999999E-3</v>
      </c>
      <c r="Z11" s="53">
        <v>1.621E-3</v>
      </c>
      <c r="AA11" s="53">
        <v>1.622E-3</v>
      </c>
      <c r="AB11" s="53">
        <v>1.6230000000000001E-3</v>
      </c>
      <c r="AC11" s="53">
        <v>1.624E-3</v>
      </c>
      <c r="AD11" s="53">
        <v>1.6249999999999999E-3</v>
      </c>
      <c r="AE11" s="53">
        <v>1.6260000000000001E-3</v>
      </c>
      <c r="AF11" s="53">
        <v>1.627E-3</v>
      </c>
      <c r="AG11" s="53">
        <v>1.6280000000000001E-3</v>
      </c>
      <c r="AH11" s="53">
        <v>1.629E-3</v>
      </c>
      <c r="AI11" s="53">
        <v>1.6299999999999999E-3</v>
      </c>
      <c r="AJ11" s="52">
        <v>1.9883807236730998E-3</v>
      </c>
      <c r="AK11" s="53">
        <v>1.9896107766590098E-3</v>
      </c>
      <c r="AL11" s="53">
        <v>1.9908408329301699E-3</v>
      </c>
      <c r="AM11" s="53">
        <v>1.9920708924866001E-3</v>
      </c>
      <c r="AN11" s="53">
        <v>1.9933009553282899E-3</v>
      </c>
      <c r="AO11" s="53">
        <v>1.9945310214552802E-3</v>
      </c>
      <c r="AP11" s="53">
        <v>1.99576109086756E-3</v>
      </c>
      <c r="AQ11" s="53">
        <v>1.9969911635651502E-3</v>
      </c>
      <c r="AR11" s="53">
        <v>1.9982212395480599E-3</v>
      </c>
      <c r="AS11" s="53">
        <v>1.9994513188162999E-3</v>
      </c>
      <c r="AT11" s="54">
        <v>2.0006814013698898E-3</v>
      </c>
    </row>
    <row r="12" spans="1:46">
      <c r="A12" s="10">
        <v>6</v>
      </c>
      <c r="B12" s="10" t="s">
        <v>79</v>
      </c>
      <c r="C12" s="10">
        <v>5</v>
      </c>
      <c r="D12" s="10">
        <v>3</v>
      </c>
      <c r="E12" s="10">
        <v>2550</v>
      </c>
      <c r="F12" s="10">
        <v>206.55</v>
      </c>
      <c r="G12" s="37">
        <v>5.8759967147338497E-5</v>
      </c>
      <c r="H12" s="10">
        <v>1</v>
      </c>
      <c r="I12" s="10">
        <v>26</v>
      </c>
      <c r="J12" s="62">
        <v>3.8099999999999998E-5</v>
      </c>
      <c r="K12" s="62">
        <v>3.82E-5</v>
      </c>
      <c r="L12" s="62">
        <v>5.8816117563529103E-5</v>
      </c>
      <c r="M12" s="37">
        <v>5.6150416190659602E-8</v>
      </c>
      <c r="N12" s="46">
        <v>0</v>
      </c>
      <c r="O12" s="47">
        <v>0.180570454561364</v>
      </c>
      <c r="P12" s="47">
        <v>0.43301270189221902</v>
      </c>
      <c r="Q12" s="47">
        <v>0.80122078173254196</v>
      </c>
      <c r="R12" s="47">
        <v>1.36853397141245</v>
      </c>
      <c r="S12" s="47">
        <v>2.3094010767584998</v>
      </c>
      <c r="T12" s="47">
        <v>4.0414518843273797</v>
      </c>
      <c r="U12" s="47">
        <v>7.78353696240828</v>
      </c>
      <c r="V12" s="47">
        <v>18.475208614067999</v>
      </c>
      <c r="W12" s="47">
        <v>76.210235533030698</v>
      </c>
      <c r="X12" s="48" t="s">
        <v>1</v>
      </c>
      <c r="Y12" s="49">
        <v>3.8099999999999998E-5</v>
      </c>
      <c r="Z12" s="50">
        <v>3.8109999999999999E-5</v>
      </c>
      <c r="AA12" s="50">
        <v>3.8120000000000001E-5</v>
      </c>
      <c r="AB12" s="50">
        <v>3.8130000000000003E-5</v>
      </c>
      <c r="AC12" s="50">
        <v>3.8139999999999997E-5</v>
      </c>
      <c r="AD12" s="50">
        <v>3.8149999999999999E-5</v>
      </c>
      <c r="AE12" s="50">
        <v>3.8160000000000001E-5</v>
      </c>
      <c r="AF12" s="50">
        <v>3.8170000000000002E-5</v>
      </c>
      <c r="AG12" s="50">
        <v>3.8179999999999997E-5</v>
      </c>
      <c r="AH12" s="50">
        <v>3.8189999999999999E-5</v>
      </c>
      <c r="AI12" s="50">
        <v>3.82E-5</v>
      </c>
      <c r="AJ12" s="49">
        <v>5.8662139869670501E-5</v>
      </c>
      <c r="AK12" s="50">
        <v>5.8677537636977602E-5</v>
      </c>
      <c r="AL12" s="50">
        <v>5.86929354047466E-5</v>
      </c>
      <c r="AM12" s="50">
        <v>5.8708333172977598E-5</v>
      </c>
      <c r="AN12" s="50">
        <v>5.8723730941670499E-5</v>
      </c>
      <c r="AO12" s="50">
        <v>5.8739128710825399E-5</v>
      </c>
      <c r="AP12" s="50">
        <v>5.8754526480442298E-5</v>
      </c>
      <c r="AQ12" s="50">
        <v>5.8769924250521101E-5</v>
      </c>
      <c r="AR12" s="50">
        <v>5.8785322021061801E-5</v>
      </c>
      <c r="AS12" s="50">
        <v>5.88007197920645E-5</v>
      </c>
      <c r="AT12" s="51">
        <v>5.8816117563529103E-5</v>
      </c>
    </row>
    <row r="13" spans="1:46">
      <c r="H13" s="10">
        <v>2</v>
      </c>
      <c r="I13" s="10">
        <v>25</v>
      </c>
      <c r="J13" s="62">
        <v>7.6000000000000004E-5</v>
      </c>
      <c r="K13" s="62">
        <v>7.7000000000000001E-5</v>
      </c>
      <c r="L13" s="62">
        <v>5.9281474559239802E-5</v>
      </c>
      <c r="M13" s="37">
        <v>5.2150741190133199E-7</v>
      </c>
      <c r="N13" s="46">
        <v>0</v>
      </c>
      <c r="O13" s="47">
        <v>9.0285227280682195E-2</v>
      </c>
      <c r="P13" s="47">
        <v>0.21650635094611001</v>
      </c>
      <c r="Q13" s="47">
        <v>0.40061039086627098</v>
      </c>
      <c r="R13" s="47">
        <v>0.68426698570622302</v>
      </c>
      <c r="S13" s="47">
        <v>1.1547005383792499</v>
      </c>
      <c r="T13" s="47">
        <v>2.0207259421636898</v>
      </c>
      <c r="U13" s="47">
        <v>3.89176848120414</v>
      </c>
      <c r="V13" s="47">
        <v>9.2376043070340206</v>
      </c>
      <c r="W13" s="47">
        <v>38.105117766515299</v>
      </c>
      <c r="X13" s="48" t="s">
        <v>1</v>
      </c>
      <c r="Y13" s="49">
        <v>7.6000000000000004E-5</v>
      </c>
      <c r="Z13" s="50">
        <v>7.6100000000000007E-5</v>
      </c>
      <c r="AA13" s="50">
        <v>7.6199999999999995E-5</v>
      </c>
      <c r="AB13" s="50">
        <v>7.6299999999999998E-5</v>
      </c>
      <c r="AC13" s="50">
        <v>7.64E-5</v>
      </c>
      <c r="AD13" s="50">
        <v>7.6500000000000003E-5</v>
      </c>
      <c r="AE13" s="50">
        <v>7.6600000000000005E-5</v>
      </c>
      <c r="AF13" s="50">
        <v>7.6699999999999994E-5</v>
      </c>
      <c r="AG13" s="50">
        <v>7.6799999999999997E-5</v>
      </c>
      <c r="AH13" s="50">
        <v>7.6899999999999999E-5</v>
      </c>
      <c r="AI13" s="50">
        <v>7.7000000000000001E-5</v>
      </c>
      <c r="AJ13" s="49">
        <v>5.8511497504103699E-5</v>
      </c>
      <c r="AK13" s="50">
        <v>5.8588495105662498E-5</v>
      </c>
      <c r="AL13" s="50">
        <v>5.8665492730322399E-5</v>
      </c>
      <c r="AM13" s="50">
        <v>5.8742490378083301E-5</v>
      </c>
      <c r="AN13" s="50">
        <v>5.8819488048945198E-5</v>
      </c>
      <c r="AO13" s="50">
        <v>5.8896485742908298E-5</v>
      </c>
      <c r="AP13" s="50">
        <v>5.89734834599724E-5</v>
      </c>
      <c r="AQ13" s="50">
        <v>5.9050481200137603E-5</v>
      </c>
      <c r="AR13" s="50">
        <v>5.9127478963403903E-5</v>
      </c>
      <c r="AS13" s="50">
        <v>5.9204476749771298E-5</v>
      </c>
      <c r="AT13" s="51">
        <v>5.9281474559239802E-5</v>
      </c>
    </row>
    <row r="14" spans="1:46">
      <c r="A14" s="10">
        <v>7</v>
      </c>
      <c r="B14" s="10" t="s">
        <v>80</v>
      </c>
      <c r="C14" s="10">
        <v>2</v>
      </c>
      <c r="D14" s="10">
        <v>3</v>
      </c>
      <c r="E14" s="10">
        <v>2550</v>
      </c>
      <c r="F14" s="10">
        <v>141.05500000000001</v>
      </c>
      <c r="G14" s="10">
        <v>1.2902228133243199E-3</v>
      </c>
      <c r="H14" s="10">
        <v>1</v>
      </c>
      <c r="I14" s="10">
        <v>30</v>
      </c>
      <c r="J14" s="63">
        <v>7.4410000000000003E-4</v>
      </c>
      <c r="K14" s="63">
        <v>7.4419999999999998E-4</v>
      </c>
      <c r="L14" s="63">
        <v>1.2902723861336601E-3</v>
      </c>
      <c r="M14" s="37">
        <v>4.9572809335349898E-8</v>
      </c>
      <c r="N14" s="46">
        <v>0</v>
      </c>
      <c r="O14" s="47">
        <v>0.19945054841238899</v>
      </c>
      <c r="P14" s="47">
        <v>0.467707173346743</v>
      </c>
      <c r="Q14" s="47">
        <v>0.84169757662454203</v>
      </c>
      <c r="R14" s="47">
        <v>1.3877773329774199</v>
      </c>
      <c r="S14" s="47">
        <v>2.2360679774997898</v>
      </c>
      <c r="T14" s="47">
        <v>3.6742346141747699</v>
      </c>
      <c r="U14" s="47">
        <v>6.4607074489362804</v>
      </c>
      <c r="V14" s="47">
        <v>13.266499161421599</v>
      </c>
      <c r="W14" s="47">
        <v>41.243181254602597</v>
      </c>
      <c r="X14" s="48" t="s">
        <v>1</v>
      </c>
      <c r="Y14" s="52">
        <v>7.4410000000000003E-4</v>
      </c>
      <c r="Z14" s="53">
        <v>7.4410999999999998E-4</v>
      </c>
      <c r="AA14" s="53">
        <v>7.4412000000000002E-4</v>
      </c>
      <c r="AB14" s="53">
        <v>7.4412999999999997E-4</v>
      </c>
      <c r="AC14" s="53">
        <v>7.4414000000000001E-4</v>
      </c>
      <c r="AD14" s="53">
        <v>7.4414999999999995E-4</v>
      </c>
      <c r="AE14" s="53">
        <v>7.4416E-4</v>
      </c>
      <c r="AF14" s="53">
        <v>7.4417000000000005E-4</v>
      </c>
      <c r="AG14" s="53">
        <v>7.4417999999999999E-4</v>
      </c>
      <c r="AH14" s="53">
        <v>7.4419000000000004E-4</v>
      </c>
      <c r="AI14" s="53">
        <v>7.4419999999999998E-4</v>
      </c>
      <c r="AJ14" s="52">
        <v>1.2900988368806301E-3</v>
      </c>
      <c r="AK14" s="53">
        <v>1.29011619180384E-3</v>
      </c>
      <c r="AL14" s="53">
        <v>1.29013354672753E-3</v>
      </c>
      <c r="AM14" s="53">
        <v>1.2901509016516701E-3</v>
      </c>
      <c r="AN14" s="53">
        <v>1.2901682565762799E-3</v>
      </c>
      <c r="AO14" s="53">
        <v>1.2901856115013501E-3</v>
      </c>
      <c r="AP14" s="53">
        <v>1.29020296642689E-3</v>
      </c>
      <c r="AQ14" s="53">
        <v>1.29022032135289E-3</v>
      </c>
      <c r="AR14" s="53">
        <v>1.2902376762793501E-3</v>
      </c>
      <c r="AS14" s="53">
        <v>1.2902550312062699E-3</v>
      </c>
      <c r="AT14" s="54">
        <v>1.2902723861336601E-3</v>
      </c>
    </row>
    <row r="15" spans="1:46">
      <c r="H15" s="10">
        <v>2</v>
      </c>
      <c r="I15" s="10">
        <v>19</v>
      </c>
      <c r="J15" s="63">
        <v>1.0510000000000001E-3</v>
      </c>
      <c r="K15" s="63">
        <v>1.052E-3</v>
      </c>
      <c r="L15" s="63">
        <v>1.29024114485263E-3</v>
      </c>
      <c r="M15" s="37">
        <v>1.83315283094291E-8</v>
      </c>
      <c r="N15" s="46">
        <v>0</v>
      </c>
      <c r="O15" s="47">
        <v>0.141032835293776</v>
      </c>
      <c r="P15" s="47">
        <v>0.33071891388307401</v>
      </c>
      <c r="Q15" s="47">
        <v>0.59517006413949702</v>
      </c>
      <c r="R15" s="47">
        <v>0.98130676292531605</v>
      </c>
      <c r="S15" s="47">
        <v>1.58113883008419</v>
      </c>
      <c r="T15" s="47">
        <v>2.59807621135332</v>
      </c>
      <c r="U15" s="47">
        <v>4.5684100484052799</v>
      </c>
      <c r="V15" s="47">
        <v>9.3808315196468595</v>
      </c>
      <c r="W15" s="47">
        <v>29.163333142835398</v>
      </c>
      <c r="X15" s="48" t="s">
        <v>1</v>
      </c>
      <c r="Y15" s="52">
        <v>1.0510000000000001E-3</v>
      </c>
      <c r="Z15" s="53">
        <v>1.0510999999999999E-3</v>
      </c>
      <c r="AA15" s="53">
        <v>1.0512E-3</v>
      </c>
      <c r="AB15" s="53">
        <v>1.0513E-3</v>
      </c>
      <c r="AC15" s="53">
        <v>1.0514000000000001E-3</v>
      </c>
      <c r="AD15" s="53">
        <v>1.0514999999999999E-3</v>
      </c>
      <c r="AE15" s="53">
        <v>1.0516E-3</v>
      </c>
      <c r="AF15" s="53">
        <v>1.0517E-3</v>
      </c>
      <c r="AG15" s="53">
        <v>1.0518000000000001E-3</v>
      </c>
      <c r="AH15" s="53">
        <v>1.0518999999999999E-3</v>
      </c>
      <c r="AI15" s="53">
        <v>1.052E-3</v>
      </c>
      <c r="AJ15" s="52">
        <v>1.2890129592410401E-3</v>
      </c>
      <c r="AK15" s="53">
        <v>1.2891357776546701E-3</v>
      </c>
      <c r="AL15" s="53">
        <v>1.2892585961010799E-3</v>
      </c>
      <c r="AM15" s="53">
        <v>1.2893814145802801E-3</v>
      </c>
      <c r="AN15" s="53">
        <v>1.28950423309226E-3</v>
      </c>
      <c r="AO15" s="53">
        <v>1.2896270516370299E-3</v>
      </c>
      <c r="AP15" s="53">
        <v>1.2897498702145801E-3</v>
      </c>
      <c r="AQ15" s="53">
        <v>1.2898726888249099E-3</v>
      </c>
      <c r="AR15" s="53">
        <v>1.28999550746804E-3</v>
      </c>
      <c r="AS15" s="53">
        <v>1.29011832614394E-3</v>
      </c>
      <c r="AT15" s="54">
        <v>1.29024114485263E-3</v>
      </c>
    </row>
    <row r="16" spans="1:46">
      <c r="A16" s="10">
        <v>8</v>
      </c>
      <c r="B16" s="10" t="s">
        <v>81</v>
      </c>
      <c r="C16" s="10">
        <v>3</v>
      </c>
      <c r="D16" s="10">
        <v>4</v>
      </c>
      <c r="E16" s="10">
        <v>2600</v>
      </c>
      <c r="F16" s="10">
        <v>134.34</v>
      </c>
      <c r="G16" s="10">
        <v>2.00047014067967E-3</v>
      </c>
      <c r="H16" s="10">
        <v>1</v>
      </c>
      <c r="I16" s="10">
        <v>25</v>
      </c>
      <c r="J16" s="63">
        <v>1.1531E-3</v>
      </c>
      <c r="K16" s="63">
        <v>1.1532000000000001E-3</v>
      </c>
      <c r="L16" s="63">
        <v>2.0004764803014702E-3</v>
      </c>
      <c r="M16" s="37">
        <v>6.3396217984436301E-9</v>
      </c>
      <c r="N16" s="46">
        <v>0</v>
      </c>
      <c r="O16" s="47">
        <v>0.19945054841238899</v>
      </c>
      <c r="P16" s="47">
        <v>0.467707173346743</v>
      </c>
      <c r="Q16" s="47">
        <v>0.84169757662454203</v>
      </c>
      <c r="R16" s="47">
        <v>1.3877773329774199</v>
      </c>
      <c r="S16" s="47">
        <v>2.2360679774997898</v>
      </c>
      <c r="T16" s="47">
        <v>3.6742346141747699</v>
      </c>
      <c r="U16" s="47">
        <v>6.4607074489362804</v>
      </c>
      <c r="V16" s="47">
        <v>13.266499161421599</v>
      </c>
      <c r="W16" s="47">
        <v>41.243181254602597</v>
      </c>
      <c r="X16" s="48" t="s">
        <v>1</v>
      </c>
      <c r="Y16" s="52">
        <v>1.1531E-3</v>
      </c>
      <c r="Z16" s="53">
        <v>1.1531099999999999E-3</v>
      </c>
      <c r="AA16" s="53">
        <v>1.1531200000000001E-3</v>
      </c>
      <c r="AB16" s="53">
        <v>1.15313E-3</v>
      </c>
      <c r="AC16" s="53">
        <v>1.15314E-3</v>
      </c>
      <c r="AD16" s="53">
        <v>1.1531499999999999E-3</v>
      </c>
      <c r="AE16" s="53">
        <v>1.1531600000000001E-3</v>
      </c>
      <c r="AF16" s="53">
        <v>1.15317E-3</v>
      </c>
      <c r="AG16" s="53">
        <v>1.15318E-3</v>
      </c>
      <c r="AH16" s="53">
        <v>1.1531899999999999E-3</v>
      </c>
      <c r="AI16" s="53">
        <v>1.1532000000000001E-3</v>
      </c>
      <c r="AJ16" s="52">
        <v>2.0003027414883601E-3</v>
      </c>
      <c r="AK16" s="53">
        <v>2.0003201153675799E-3</v>
      </c>
      <c r="AL16" s="53">
        <v>2.0003374892472699E-3</v>
      </c>
      <c r="AM16" s="53">
        <v>2.00035486312742E-3</v>
      </c>
      <c r="AN16" s="53">
        <v>2.0003722370080402E-3</v>
      </c>
      <c r="AO16" s="53">
        <v>2.0003896108891201E-3</v>
      </c>
      <c r="AP16" s="53">
        <v>2.0004069847706601E-3</v>
      </c>
      <c r="AQ16" s="53">
        <v>2.0004243586526698E-3</v>
      </c>
      <c r="AR16" s="53">
        <v>2.0004417325351401E-3</v>
      </c>
      <c r="AS16" s="53">
        <v>2.0004591064180701E-3</v>
      </c>
      <c r="AT16" s="54">
        <v>2.0004764803014702E-3</v>
      </c>
    </row>
    <row r="17" spans="1:46">
      <c r="H17" s="10">
        <v>2</v>
      </c>
      <c r="I17" s="10">
        <v>19</v>
      </c>
      <c r="J17" s="63">
        <v>1.6199999999999999E-3</v>
      </c>
      <c r="K17" s="63">
        <v>1.6299999999999999E-3</v>
      </c>
      <c r="L17" s="63">
        <v>2.0006814013698898E-3</v>
      </c>
      <c r="M17" s="37">
        <v>2.1126069021330099E-7</v>
      </c>
      <c r="N17" s="46">
        <v>0</v>
      </c>
      <c r="O17" s="47">
        <v>0.141032835293776</v>
      </c>
      <c r="P17" s="47">
        <v>0.33071891388307401</v>
      </c>
      <c r="Q17" s="47">
        <v>0.59517006413949702</v>
      </c>
      <c r="R17" s="47">
        <v>0.98130676292531605</v>
      </c>
      <c r="S17" s="47">
        <v>1.58113883008419</v>
      </c>
      <c r="T17" s="47">
        <v>2.59807621135332</v>
      </c>
      <c r="U17" s="47">
        <v>4.5684100484052799</v>
      </c>
      <c r="V17" s="47">
        <v>9.3808315196468595</v>
      </c>
      <c r="W17" s="47">
        <v>29.163333142835398</v>
      </c>
      <c r="X17" s="48" t="s">
        <v>1</v>
      </c>
      <c r="Y17" s="52">
        <v>1.6199999999999999E-3</v>
      </c>
      <c r="Z17" s="53">
        <v>1.621E-3</v>
      </c>
      <c r="AA17" s="53">
        <v>1.622E-3</v>
      </c>
      <c r="AB17" s="53">
        <v>1.6230000000000001E-3</v>
      </c>
      <c r="AC17" s="53">
        <v>1.624E-3</v>
      </c>
      <c r="AD17" s="53">
        <v>1.6249999999999999E-3</v>
      </c>
      <c r="AE17" s="53">
        <v>1.6260000000000001E-3</v>
      </c>
      <c r="AF17" s="53">
        <v>1.627E-3</v>
      </c>
      <c r="AG17" s="53">
        <v>1.6280000000000001E-3</v>
      </c>
      <c r="AH17" s="53">
        <v>1.629E-3</v>
      </c>
      <c r="AI17" s="53">
        <v>1.6299999999999999E-3</v>
      </c>
      <c r="AJ17" s="52">
        <v>1.9883807236730998E-3</v>
      </c>
      <c r="AK17" s="53">
        <v>1.9896107766590098E-3</v>
      </c>
      <c r="AL17" s="53">
        <v>1.9908408329301699E-3</v>
      </c>
      <c r="AM17" s="53">
        <v>1.9920708924866001E-3</v>
      </c>
      <c r="AN17" s="53">
        <v>1.9933009553282899E-3</v>
      </c>
      <c r="AO17" s="53">
        <v>1.9945310214552802E-3</v>
      </c>
      <c r="AP17" s="53">
        <v>1.99576109086756E-3</v>
      </c>
      <c r="AQ17" s="53">
        <v>1.9969911635651502E-3</v>
      </c>
      <c r="AR17" s="53">
        <v>1.9982212395480599E-3</v>
      </c>
      <c r="AS17" s="53">
        <v>1.9994513188162999E-3</v>
      </c>
      <c r="AT17" s="54">
        <v>2.0006814013698898E-3</v>
      </c>
    </row>
    <row r="18" spans="1:46">
      <c r="A18" s="10">
        <v>9</v>
      </c>
      <c r="B18" s="10" t="s">
        <v>82</v>
      </c>
      <c r="C18" s="10">
        <v>2</v>
      </c>
      <c r="D18" s="10">
        <v>3</v>
      </c>
      <c r="E18" s="10">
        <v>2550</v>
      </c>
      <c r="F18" s="10">
        <v>141.05500000000001</v>
      </c>
      <c r="G18" s="10">
        <v>1.2902228133243199E-3</v>
      </c>
      <c r="H18" s="10">
        <v>1</v>
      </c>
      <c r="I18" s="10">
        <v>30</v>
      </c>
      <c r="J18" s="63">
        <v>7.4410000000000003E-4</v>
      </c>
      <c r="K18" s="63">
        <v>7.4419999999999998E-4</v>
      </c>
      <c r="L18" s="63">
        <v>1.2902723861336601E-3</v>
      </c>
      <c r="M18" s="37">
        <v>4.9572809335349898E-8</v>
      </c>
      <c r="N18" s="46">
        <v>0</v>
      </c>
      <c r="O18" s="47">
        <v>0.19945054841238899</v>
      </c>
      <c r="P18" s="47">
        <v>0.467707173346743</v>
      </c>
      <c r="Q18" s="47">
        <v>0.84169757662454203</v>
      </c>
      <c r="R18" s="47">
        <v>1.3877773329774199</v>
      </c>
      <c r="S18" s="47">
        <v>2.2360679774997898</v>
      </c>
      <c r="T18" s="47">
        <v>3.6742346141747699</v>
      </c>
      <c r="U18" s="47">
        <v>6.4607074489362804</v>
      </c>
      <c r="V18" s="47">
        <v>13.266499161421599</v>
      </c>
      <c r="W18" s="47">
        <v>41.243181254602597</v>
      </c>
      <c r="X18" s="48" t="s">
        <v>1</v>
      </c>
      <c r="Y18" s="52">
        <v>7.4410000000000003E-4</v>
      </c>
      <c r="Z18" s="53">
        <v>7.4410999999999998E-4</v>
      </c>
      <c r="AA18" s="53">
        <v>7.4412000000000002E-4</v>
      </c>
      <c r="AB18" s="53">
        <v>7.4412999999999997E-4</v>
      </c>
      <c r="AC18" s="53">
        <v>7.4414000000000001E-4</v>
      </c>
      <c r="AD18" s="53">
        <v>7.4414999999999995E-4</v>
      </c>
      <c r="AE18" s="53">
        <v>7.4416E-4</v>
      </c>
      <c r="AF18" s="53">
        <v>7.4417000000000005E-4</v>
      </c>
      <c r="AG18" s="53">
        <v>7.4417999999999999E-4</v>
      </c>
      <c r="AH18" s="53">
        <v>7.4419000000000004E-4</v>
      </c>
      <c r="AI18" s="53">
        <v>7.4419999999999998E-4</v>
      </c>
      <c r="AJ18" s="52">
        <v>1.2900988368806301E-3</v>
      </c>
      <c r="AK18" s="53">
        <v>1.29011619180384E-3</v>
      </c>
      <c r="AL18" s="53">
        <v>1.29013354672753E-3</v>
      </c>
      <c r="AM18" s="53">
        <v>1.2901509016516701E-3</v>
      </c>
      <c r="AN18" s="53">
        <v>1.2901682565762799E-3</v>
      </c>
      <c r="AO18" s="53">
        <v>1.2901856115013501E-3</v>
      </c>
      <c r="AP18" s="53">
        <v>1.29020296642689E-3</v>
      </c>
      <c r="AQ18" s="53">
        <v>1.29022032135289E-3</v>
      </c>
      <c r="AR18" s="53">
        <v>1.2902376762793501E-3</v>
      </c>
      <c r="AS18" s="53">
        <v>1.2902550312062699E-3</v>
      </c>
      <c r="AT18" s="54">
        <v>1.2902723861336601E-3</v>
      </c>
    </row>
    <row r="19" spans="1:46">
      <c r="H19" s="10">
        <v>2</v>
      </c>
      <c r="I19" s="10">
        <v>19</v>
      </c>
      <c r="J19" s="63">
        <v>1.0510000000000001E-3</v>
      </c>
      <c r="K19" s="63">
        <v>1.052E-3</v>
      </c>
      <c r="L19" s="63">
        <v>1.29024114485263E-3</v>
      </c>
      <c r="M19" s="37">
        <v>1.83315283094291E-8</v>
      </c>
      <c r="N19" s="46">
        <v>0</v>
      </c>
      <c r="O19" s="47">
        <v>0.141032835293776</v>
      </c>
      <c r="P19" s="47">
        <v>0.33071891388307401</v>
      </c>
      <c r="Q19" s="47">
        <v>0.59517006413949702</v>
      </c>
      <c r="R19" s="47">
        <v>0.98130676292531605</v>
      </c>
      <c r="S19" s="47">
        <v>1.58113883008419</v>
      </c>
      <c r="T19" s="47">
        <v>2.59807621135332</v>
      </c>
      <c r="U19" s="47">
        <v>4.5684100484052799</v>
      </c>
      <c r="V19" s="47">
        <v>9.3808315196468595</v>
      </c>
      <c r="W19" s="47">
        <v>29.163333142835398</v>
      </c>
      <c r="X19" s="48" t="s">
        <v>1</v>
      </c>
      <c r="Y19" s="52">
        <v>1.0510000000000001E-3</v>
      </c>
      <c r="Z19" s="53">
        <v>1.0510999999999999E-3</v>
      </c>
      <c r="AA19" s="53">
        <v>1.0512E-3</v>
      </c>
      <c r="AB19" s="53">
        <v>1.0513E-3</v>
      </c>
      <c r="AC19" s="53">
        <v>1.0514000000000001E-3</v>
      </c>
      <c r="AD19" s="53">
        <v>1.0514999999999999E-3</v>
      </c>
      <c r="AE19" s="53">
        <v>1.0516E-3</v>
      </c>
      <c r="AF19" s="53">
        <v>1.0517E-3</v>
      </c>
      <c r="AG19" s="53">
        <v>1.0518000000000001E-3</v>
      </c>
      <c r="AH19" s="53">
        <v>1.0518999999999999E-3</v>
      </c>
      <c r="AI19" s="53">
        <v>1.052E-3</v>
      </c>
      <c r="AJ19" s="52">
        <v>1.2890129592410401E-3</v>
      </c>
      <c r="AK19" s="53">
        <v>1.2891357776546701E-3</v>
      </c>
      <c r="AL19" s="53">
        <v>1.2892585961010799E-3</v>
      </c>
      <c r="AM19" s="53">
        <v>1.2893814145802801E-3</v>
      </c>
      <c r="AN19" s="53">
        <v>1.28950423309226E-3</v>
      </c>
      <c r="AO19" s="53">
        <v>1.2896270516370299E-3</v>
      </c>
      <c r="AP19" s="53">
        <v>1.2897498702145801E-3</v>
      </c>
      <c r="AQ19" s="53">
        <v>1.2898726888249099E-3</v>
      </c>
      <c r="AR19" s="53">
        <v>1.28999550746804E-3</v>
      </c>
      <c r="AS19" s="53">
        <v>1.29011832614394E-3</v>
      </c>
      <c r="AT19" s="54">
        <v>1.29024114485263E-3</v>
      </c>
    </row>
    <row r="20" spans="1:46">
      <c r="A20" s="10">
        <v>10</v>
      </c>
      <c r="B20" s="10" t="s">
        <v>83</v>
      </c>
      <c r="C20" s="10">
        <v>9</v>
      </c>
      <c r="D20" s="10">
        <v>10</v>
      </c>
      <c r="E20" s="10">
        <v>2900</v>
      </c>
      <c r="F20" s="10">
        <v>188.02</v>
      </c>
      <c r="G20" s="10">
        <v>4.10642672945776E-4</v>
      </c>
      <c r="H20" s="10">
        <v>1</v>
      </c>
      <c r="I20" s="10">
        <v>18</v>
      </c>
      <c r="J20" s="63">
        <v>1.3599999999999999E-2</v>
      </c>
      <c r="K20" s="63">
        <v>1.37E-2</v>
      </c>
      <c r="L20" s="63">
        <v>4.1139384265440401E-4</v>
      </c>
      <c r="M20" s="37">
        <v>7.5116970862807103E-7</v>
      </c>
      <c r="N20" s="46">
        <v>0</v>
      </c>
      <c r="O20" s="47">
        <v>9.6373425901209904E-3</v>
      </c>
      <c r="P20" s="47">
        <v>3.4053897996411502E-2</v>
      </c>
      <c r="Q20" s="47">
        <v>8.0630003210607704E-2</v>
      </c>
      <c r="R20" s="47">
        <v>0.16666666666666699</v>
      </c>
      <c r="S20" s="47">
        <v>0.33071891388307401</v>
      </c>
      <c r="T20" s="47">
        <v>0.66950891517589195</v>
      </c>
      <c r="U20" s="47">
        <v>1.4776498482638101</v>
      </c>
      <c r="V20" s="47">
        <v>4</v>
      </c>
      <c r="W20" s="47">
        <v>18.791204724551299</v>
      </c>
      <c r="X20" s="48" t="s">
        <v>1</v>
      </c>
      <c r="Y20" s="52">
        <v>1.3599999999999999E-2</v>
      </c>
      <c r="Z20" s="53">
        <v>1.3610000000000001E-2</v>
      </c>
      <c r="AA20" s="53">
        <v>1.362E-2</v>
      </c>
      <c r="AB20" s="53">
        <v>1.363E-2</v>
      </c>
      <c r="AC20" s="53">
        <v>1.3639999999999999E-2</v>
      </c>
      <c r="AD20" s="53">
        <v>1.3650000000000001E-2</v>
      </c>
      <c r="AE20" s="53">
        <v>1.366E-2</v>
      </c>
      <c r="AF20" s="53">
        <v>1.367E-2</v>
      </c>
      <c r="AG20" s="53">
        <v>1.3679999999999999E-2</v>
      </c>
      <c r="AH20" s="53">
        <v>1.3690000000000001E-2</v>
      </c>
      <c r="AI20" s="53">
        <v>1.37E-2</v>
      </c>
      <c r="AJ20" s="52">
        <v>4.0682036532714198E-4</v>
      </c>
      <c r="AK20" s="53">
        <v>4.0727689370995297E-4</v>
      </c>
      <c r="AL20" s="53">
        <v>4.0773360430455602E-4</v>
      </c>
      <c r="AM20" s="53">
        <v>4.0819049706057901E-4</v>
      </c>
      <c r="AN20" s="53">
        <v>4.0864757192771303E-4</v>
      </c>
      <c r="AO20" s="53">
        <v>4.0910482885571202E-4</v>
      </c>
      <c r="AP20" s="53">
        <v>4.0956226779439103E-4</v>
      </c>
      <c r="AQ20" s="53">
        <v>4.1001988869362798E-4</v>
      </c>
      <c r="AR20" s="53">
        <v>4.1047769150336398E-4</v>
      </c>
      <c r="AS20" s="53">
        <v>4.1093567617360102E-4</v>
      </c>
      <c r="AT20" s="54">
        <v>4.1139384265440401E-4</v>
      </c>
    </row>
    <row r="21" spans="1:46">
      <c r="H21" s="10">
        <v>2</v>
      </c>
      <c r="I21" s="10">
        <v>25</v>
      </c>
      <c r="J21" s="63">
        <v>1.7160000000000002E-2</v>
      </c>
      <c r="K21" s="63">
        <v>1.7170000000000001E-2</v>
      </c>
      <c r="L21" s="63">
        <v>4.1085590560257102E-4</v>
      </c>
      <c r="M21" s="37">
        <v>2.1323265679556901E-7</v>
      </c>
      <c r="N21" s="46">
        <v>0</v>
      </c>
      <c r="O21" s="47">
        <v>6.8146302980924799E-3</v>
      </c>
      <c r="P21" s="47">
        <v>2.4079742199097601E-2</v>
      </c>
      <c r="Q21" s="47">
        <v>5.7014022037313802E-2</v>
      </c>
      <c r="R21" s="47">
        <v>0.117851130197758</v>
      </c>
      <c r="S21" s="47">
        <v>0.233853586673371</v>
      </c>
      <c r="T21" s="47">
        <v>0.47341429398572199</v>
      </c>
      <c r="U21" s="47">
        <v>1.04485622792662</v>
      </c>
      <c r="V21" s="47">
        <v>2.8284271247461898</v>
      </c>
      <c r="W21" s="47">
        <v>13.287388287394901</v>
      </c>
      <c r="X21" s="48" t="s">
        <v>1</v>
      </c>
      <c r="Y21" s="52">
        <v>1.7160000000000002E-2</v>
      </c>
      <c r="Z21" s="53">
        <v>1.7160999999999999E-2</v>
      </c>
      <c r="AA21" s="53">
        <v>1.7162E-2</v>
      </c>
      <c r="AB21" s="53">
        <v>1.7163000000000001E-2</v>
      </c>
      <c r="AC21" s="53">
        <v>1.7163999999999999E-2</v>
      </c>
      <c r="AD21" s="53">
        <v>1.7165E-2</v>
      </c>
      <c r="AE21" s="53">
        <v>1.7166000000000001E-2</v>
      </c>
      <c r="AF21" s="53">
        <v>1.7167000000000002E-2</v>
      </c>
      <c r="AG21" s="53">
        <v>1.7167999999999999E-2</v>
      </c>
      <c r="AH21" s="53">
        <v>1.7169E-2</v>
      </c>
      <c r="AI21" s="53">
        <v>1.7170000000000001E-2</v>
      </c>
      <c r="AJ21" s="52">
        <v>4.1048918934050198E-4</v>
      </c>
      <c r="AK21" s="53">
        <v>4.1052585563519401E-4</v>
      </c>
      <c r="AL21" s="53">
        <v>4.1056252311473101E-4</v>
      </c>
      <c r="AM21" s="53">
        <v>4.1059919177908799E-4</v>
      </c>
      <c r="AN21" s="53">
        <v>4.10635861628243E-4</v>
      </c>
      <c r="AO21" s="53">
        <v>4.1067253266217099E-4</v>
      </c>
      <c r="AP21" s="53">
        <v>4.1070920488084698E-4</v>
      </c>
      <c r="AQ21" s="53">
        <v>4.1074587828424997E-4</v>
      </c>
      <c r="AR21" s="53">
        <v>4.1078255287235402E-4</v>
      </c>
      <c r="AS21" s="53">
        <v>4.1081922864513601E-4</v>
      </c>
      <c r="AT21" s="54">
        <v>4.1085590560257102E-4</v>
      </c>
    </row>
    <row r="22" spans="1:46">
      <c r="A22" s="10">
        <v>11</v>
      </c>
      <c r="B22" s="10" t="s">
        <v>84</v>
      </c>
      <c r="C22" s="10">
        <v>3</v>
      </c>
      <c r="D22" s="10">
        <v>4</v>
      </c>
      <c r="E22" s="10">
        <v>2600</v>
      </c>
      <c r="F22" s="10">
        <v>134.34</v>
      </c>
      <c r="G22" s="10">
        <v>2.00047014067967E-3</v>
      </c>
      <c r="H22" s="10">
        <v>1</v>
      </c>
      <c r="I22" s="10">
        <v>25</v>
      </c>
      <c r="J22" s="63">
        <v>1.1531E-3</v>
      </c>
      <c r="K22" s="63">
        <v>1.1532000000000001E-3</v>
      </c>
      <c r="L22" s="63">
        <v>2.0004764803014702E-3</v>
      </c>
      <c r="M22" s="37">
        <v>6.3396217984436301E-9</v>
      </c>
      <c r="N22" s="46">
        <v>0</v>
      </c>
      <c r="O22" s="47">
        <v>0.19945054841238899</v>
      </c>
      <c r="P22" s="47">
        <v>0.467707173346743</v>
      </c>
      <c r="Q22" s="47">
        <v>0.84169757662454203</v>
      </c>
      <c r="R22" s="47">
        <v>1.3877773329774199</v>
      </c>
      <c r="S22" s="47">
        <v>2.2360679774997898</v>
      </c>
      <c r="T22" s="47">
        <v>3.6742346141747699</v>
      </c>
      <c r="U22" s="47">
        <v>6.4607074489362804</v>
      </c>
      <c r="V22" s="47">
        <v>13.266499161421599</v>
      </c>
      <c r="W22" s="47">
        <v>41.243181254602597</v>
      </c>
      <c r="X22" s="48" t="s">
        <v>1</v>
      </c>
      <c r="Y22" s="52">
        <v>1.1531E-3</v>
      </c>
      <c r="Z22" s="53">
        <v>1.1531099999999999E-3</v>
      </c>
      <c r="AA22" s="53">
        <v>1.1531200000000001E-3</v>
      </c>
      <c r="AB22" s="53">
        <v>1.15313E-3</v>
      </c>
      <c r="AC22" s="53">
        <v>1.15314E-3</v>
      </c>
      <c r="AD22" s="53">
        <v>1.1531499999999999E-3</v>
      </c>
      <c r="AE22" s="53">
        <v>1.1531600000000001E-3</v>
      </c>
      <c r="AF22" s="53">
        <v>1.15317E-3</v>
      </c>
      <c r="AG22" s="53">
        <v>1.15318E-3</v>
      </c>
      <c r="AH22" s="53">
        <v>1.1531899999999999E-3</v>
      </c>
      <c r="AI22" s="53">
        <v>1.1532000000000001E-3</v>
      </c>
      <c r="AJ22" s="52">
        <v>2.0003027414883601E-3</v>
      </c>
      <c r="AK22" s="53">
        <v>2.0003201153675799E-3</v>
      </c>
      <c r="AL22" s="53">
        <v>2.0003374892472699E-3</v>
      </c>
      <c r="AM22" s="53">
        <v>2.00035486312742E-3</v>
      </c>
      <c r="AN22" s="53">
        <v>2.0003722370080402E-3</v>
      </c>
      <c r="AO22" s="53">
        <v>2.0003896108891201E-3</v>
      </c>
      <c r="AP22" s="53">
        <v>2.0004069847706601E-3</v>
      </c>
      <c r="AQ22" s="53">
        <v>2.0004243586526698E-3</v>
      </c>
      <c r="AR22" s="53">
        <v>2.0004417325351401E-3</v>
      </c>
      <c r="AS22" s="53">
        <v>2.0004591064180701E-3</v>
      </c>
      <c r="AT22" s="54">
        <v>2.0004764803014702E-3</v>
      </c>
    </row>
    <row r="23" spans="1:46">
      <c r="H23" s="10">
        <v>2</v>
      </c>
      <c r="I23" s="10">
        <v>19</v>
      </c>
      <c r="J23" s="63">
        <v>1.6199999999999999E-3</v>
      </c>
      <c r="K23" s="63">
        <v>1.6299999999999999E-3</v>
      </c>
      <c r="L23" s="63">
        <v>2.0006814013698898E-3</v>
      </c>
      <c r="M23" s="37">
        <v>2.1126069021330099E-7</v>
      </c>
      <c r="N23" s="46">
        <v>0</v>
      </c>
      <c r="O23" s="47">
        <v>0.141032835293776</v>
      </c>
      <c r="P23" s="47">
        <v>0.33071891388307401</v>
      </c>
      <c r="Q23" s="47">
        <v>0.59517006413949702</v>
      </c>
      <c r="R23" s="47">
        <v>0.98130676292531605</v>
      </c>
      <c r="S23" s="47">
        <v>1.58113883008419</v>
      </c>
      <c r="T23" s="47">
        <v>2.59807621135332</v>
      </c>
      <c r="U23" s="47">
        <v>4.5684100484052799</v>
      </c>
      <c r="V23" s="47">
        <v>9.3808315196468595</v>
      </c>
      <c r="W23" s="47">
        <v>29.163333142835398</v>
      </c>
      <c r="X23" s="48" t="s">
        <v>1</v>
      </c>
      <c r="Y23" s="52">
        <v>1.6199999999999999E-3</v>
      </c>
      <c r="Z23" s="53">
        <v>1.621E-3</v>
      </c>
      <c r="AA23" s="53">
        <v>1.622E-3</v>
      </c>
      <c r="AB23" s="53">
        <v>1.6230000000000001E-3</v>
      </c>
      <c r="AC23" s="53">
        <v>1.624E-3</v>
      </c>
      <c r="AD23" s="53">
        <v>1.6249999999999999E-3</v>
      </c>
      <c r="AE23" s="53">
        <v>1.6260000000000001E-3</v>
      </c>
      <c r="AF23" s="53">
        <v>1.627E-3</v>
      </c>
      <c r="AG23" s="53">
        <v>1.6280000000000001E-3</v>
      </c>
      <c r="AH23" s="53">
        <v>1.629E-3</v>
      </c>
      <c r="AI23" s="53">
        <v>1.6299999999999999E-3</v>
      </c>
      <c r="AJ23" s="52">
        <v>1.9883807236730998E-3</v>
      </c>
      <c r="AK23" s="53">
        <v>1.9896107766590098E-3</v>
      </c>
      <c r="AL23" s="53">
        <v>1.9908408329301699E-3</v>
      </c>
      <c r="AM23" s="53">
        <v>1.9920708924866001E-3</v>
      </c>
      <c r="AN23" s="53">
        <v>1.9933009553282899E-3</v>
      </c>
      <c r="AO23" s="53">
        <v>1.9945310214552802E-3</v>
      </c>
      <c r="AP23" s="53">
        <v>1.99576109086756E-3</v>
      </c>
      <c r="AQ23" s="53">
        <v>1.9969911635651502E-3</v>
      </c>
      <c r="AR23" s="53">
        <v>1.9982212395480599E-3</v>
      </c>
      <c r="AS23" s="53">
        <v>1.9994513188162999E-3</v>
      </c>
      <c r="AT23" s="54">
        <v>2.0006814013698898E-3</v>
      </c>
    </row>
    <row r="24" spans="1:46">
      <c r="A24" s="10">
        <v>12</v>
      </c>
      <c r="B24" s="10" t="s">
        <v>85</v>
      </c>
      <c r="C24" s="10">
        <v>2</v>
      </c>
      <c r="D24" s="10">
        <v>2</v>
      </c>
      <c r="E24" s="10">
        <v>2500</v>
      </c>
      <c r="F24" s="10">
        <v>136.35</v>
      </c>
      <c r="G24" s="10">
        <v>1.41638582962568E-3</v>
      </c>
      <c r="H24" s="10">
        <v>1</v>
      </c>
      <c r="I24" s="10">
        <v>27</v>
      </c>
      <c r="J24" s="63">
        <v>8.1599999999999999E-4</v>
      </c>
      <c r="K24" s="63">
        <v>8.1700000000000002E-4</v>
      </c>
      <c r="L24" s="63">
        <v>1.41662853281094E-3</v>
      </c>
      <c r="M24" s="37">
        <v>2.4270318525797599E-7</v>
      </c>
      <c r="N24" s="46">
        <v>0</v>
      </c>
      <c r="O24" s="47">
        <v>0.19945054841238899</v>
      </c>
      <c r="P24" s="47">
        <v>0.467707173346743</v>
      </c>
      <c r="Q24" s="47">
        <v>0.84169757662454203</v>
      </c>
      <c r="R24" s="47">
        <v>1.3877773329774199</v>
      </c>
      <c r="S24" s="47">
        <v>2.2360679774997898</v>
      </c>
      <c r="T24" s="47">
        <v>3.6742346141747699</v>
      </c>
      <c r="U24" s="47">
        <v>6.4607074489362804</v>
      </c>
      <c r="V24" s="47">
        <v>13.266499161421599</v>
      </c>
      <c r="W24" s="47">
        <v>41.243181254602597</v>
      </c>
      <c r="X24" s="48" t="s">
        <v>1</v>
      </c>
      <c r="Y24" s="52">
        <v>8.1599999999999999E-4</v>
      </c>
      <c r="Z24" s="53">
        <v>8.1610000000000005E-4</v>
      </c>
      <c r="AA24" s="53">
        <v>8.162E-4</v>
      </c>
      <c r="AB24" s="53">
        <v>8.1629999999999995E-4</v>
      </c>
      <c r="AC24" s="53">
        <v>8.164E-4</v>
      </c>
      <c r="AD24" s="53">
        <v>8.1649999999999995E-4</v>
      </c>
      <c r="AE24" s="53">
        <v>8.1660000000000001E-4</v>
      </c>
      <c r="AF24" s="53">
        <v>8.1669999999999996E-4</v>
      </c>
      <c r="AG24" s="53">
        <v>8.1680000000000001E-4</v>
      </c>
      <c r="AH24" s="53">
        <v>8.1689999999999996E-4</v>
      </c>
      <c r="AI24" s="53">
        <v>8.1700000000000002E-4</v>
      </c>
      <c r="AJ24" s="52">
        <v>1.4148927051633199E-3</v>
      </c>
      <c r="AK24" s="53">
        <v>1.41506628771962E-3</v>
      </c>
      <c r="AL24" s="53">
        <v>1.41523987032225E-3</v>
      </c>
      <c r="AM24" s="53">
        <v>1.4154134529712E-3</v>
      </c>
      <c r="AN24" s="53">
        <v>1.41558703566647E-3</v>
      </c>
      <c r="AO24" s="53">
        <v>1.41576061840807E-3</v>
      </c>
      <c r="AP24" s="53">
        <v>1.41593420119599E-3</v>
      </c>
      <c r="AQ24" s="53">
        <v>1.41610778403024E-3</v>
      </c>
      <c r="AR24" s="53">
        <v>1.41628136691082E-3</v>
      </c>
      <c r="AS24" s="53">
        <v>1.4164549498377199E-3</v>
      </c>
      <c r="AT24" s="54">
        <v>1.41662853281094E-3</v>
      </c>
    </row>
    <row r="25" spans="1:46">
      <c r="H25" s="10">
        <v>2</v>
      </c>
      <c r="I25" s="10">
        <v>23</v>
      </c>
      <c r="J25" s="63">
        <v>1.1540000000000001E-3</v>
      </c>
      <c r="K25" s="63">
        <v>1.155E-3</v>
      </c>
      <c r="L25" s="63">
        <v>1.4167618245059499E-3</v>
      </c>
      <c r="M25" s="37">
        <v>3.7599488027055502E-7</v>
      </c>
      <c r="N25" s="46">
        <v>0</v>
      </c>
      <c r="O25" s="47">
        <v>0.141032835293776</v>
      </c>
      <c r="P25" s="47">
        <v>0.33071891388307401</v>
      </c>
      <c r="Q25" s="47">
        <v>0.59517006413949702</v>
      </c>
      <c r="R25" s="47">
        <v>0.98130676292531605</v>
      </c>
      <c r="S25" s="47">
        <v>1.58113883008419</v>
      </c>
      <c r="T25" s="47">
        <v>2.59807621135332</v>
      </c>
      <c r="U25" s="47">
        <v>4.5684100484052799</v>
      </c>
      <c r="V25" s="47">
        <v>9.3808315196468595</v>
      </c>
      <c r="W25" s="47">
        <v>29.163333142835398</v>
      </c>
      <c r="X25" s="48" t="s">
        <v>1</v>
      </c>
      <c r="Y25" s="52">
        <v>1.1540000000000001E-3</v>
      </c>
      <c r="Z25" s="53">
        <v>1.1540999999999999E-3</v>
      </c>
      <c r="AA25" s="53">
        <v>1.1542E-3</v>
      </c>
      <c r="AB25" s="53">
        <v>1.1543E-3</v>
      </c>
      <c r="AC25" s="53">
        <v>1.1544000000000001E-3</v>
      </c>
      <c r="AD25" s="53">
        <v>1.1544999999999999E-3</v>
      </c>
      <c r="AE25" s="53">
        <v>1.1546E-3</v>
      </c>
      <c r="AF25" s="53">
        <v>1.1547E-3</v>
      </c>
      <c r="AG25" s="53">
        <v>1.1548000000000001E-3</v>
      </c>
      <c r="AH25" s="53">
        <v>1.1548999999999999E-3</v>
      </c>
      <c r="AI25" s="53">
        <v>1.155E-3</v>
      </c>
      <c r="AJ25" s="52">
        <v>1.41553330114931E-3</v>
      </c>
      <c r="AK25" s="53">
        <v>1.41565615333739E-3</v>
      </c>
      <c r="AL25" s="53">
        <v>1.4157790055582601E-3</v>
      </c>
      <c r="AM25" s="53">
        <v>1.41590185781193E-3</v>
      </c>
      <c r="AN25" s="53">
        <v>1.4160247100984001E-3</v>
      </c>
      <c r="AO25" s="53">
        <v>1.4161475624176699E-3</v>
      </c>
      <c r="AP25" s="53">
        <v>1.4162704147697299E-3</v>
      </c>
      <c r="AQ25" s="53">
        <v>1.4163932671545901E-3</v>
      </c>
      <c r="AR25" s="53">
        <v>1.4165161195722499E-3</v>
      </c>
      <c r="AS25" s="53">
        <v>1.4166389720227E-3</v>
      </c>
      <c r="AT25" s="54">
        <v>1.4167618245059499E-3</v>
      </c>
    </row>
    <row r="26" spans="1:46">
      <c r="A26" s="10">
        <v>13</v>
      </c>
      <c r="B26" s="10" t="s">
        <v>86</v>
      </c>
      <c r="C26" s="10">
        <v>3</v>
      </c>
      <c r="D26" s="10">
        <v>11</v>
      </c>
      <c r="E26" s="10">
        <v>2950</v>
      </c>
      <c r="F26" s="10">
        <v>160.03</v>
      </c>
      <c r="G26" s="10">
        <v>1.4671080602348401E-3</v>
      </c>
      <c r="H26" s="10">
        <v>1</v>
      </c>
      <c r="I26" s="10">
        <v>32</v>
      </c>
      <c r="J26" s="63">
        <v>8.4599999999999996E-4</v>
      </c>
      <c r="K26" s="63">
        <v>8.4610000000000002E-4</v>
      </c>
      <c r="L26" s="63">
        <v>1.4671431462552199E-3</v>
      </c>
      <c r="M26" s="37">
        <v>3.5086020387003001E-8</v>
      </c>
      <c r="N26" s="46">
        <v>0</v>
      </c>
      <c r="O26" s="47">
        <v>0.19945054841238899</v>
      </c>
      <c r="P26" s="47">
        <v>0.467707173346743</v>
      </c>
      <c r="Q26" s="47">
        <v>0.84169757662454203</v>
      </c>
      <c r="R26" s="47">
        <v>1.3877773329774199</v>
      </c>
      <c r="S26" s="47">
        <v>2.2360679774997898</v>
      </c>
      <c r="T26" s="47">
        <v>3.6742346141747699</v>
      </c>
      <c r="U26" s="47">
        <v>6.4607074489362804</v>
      </c>
      <c r="V26" s="47">
        <v>13.266499161421599</v>
      </c>
      <c r="W26" s="47">
        <v>41.243181254602597</v>
      </c>
      <c r="X26" s="48" t="s">
        <v>1</v>
      </c>
      <c r="Y26" s="52">
        <v>8.4599999999999996E-4</v>
      </c>
      <c r="Z26" s="53">
        <v>8.4601000000000001E-4</v>
      </c>
      <c r="AA26" s="53">
        <v>8.4601999999999995E-4</v>
      </c>
      <c r="AB26" s="53">
        <v>8.4603E-4</v>
      </c>
      <c r="AC26" s="53">
        <v>8.4604000000000005E-4</v>
      </c>
      <c r="AD26" s="53">
        <v>8.4604999999999999E-4</v>
      </c>
      <c r="AE26" s="53">
        <v>8.4606000000000004E-4</v>
      </c>
      <c r="AF26" s="53">
        <v>8.4606999999999998E-4</v>
      </c>
      <c r="AG26" s="53">
        <v>8.4608000000000003E-4</v>
      </c>
      <c r="AH26" s="53">
        <v>8.4608999999999997E-4</v>
      </c>
      <c r="AI26" s="53">
        <v>8.4610000000000002E-4</v>
      </c>
      <c r="AJ26" s="52">
        <v>1.46696954980069E-3</v>
      </c>
      <c r="AK26" s="53">
        <v>1.46698690944406E-3</v>
      </c>
      <c r="AL26" s="53">
        <v>1.46700426908789E-3</v>
      </c>
      <c r="AM26" s="53">
        <v>1.46702162873219E-3</v>
      </c>
      <c r="AN26" s="53">
        <v>1.4670389883769501E-3</v>
      </c>
      <c r="AO26" s="53">
        <v>1.4670563480221699E-3</v>
      </c>
      <c r="AP26" s="53">
        <v>1.46707370766785E-3</v>
      </c>
      <c r="AQ26" s="53">
        <v>1.4670910673140001E-3</v>
      </c>
      <c r="AR26" s="53">
        <v>1.4671084269606101E-3</v>
      </c>
      <c r="AS26" s="53">
        <v>1.4671257866076899E-3</v>
      </c>
      <c r="AT26" s="54">
        <v>1.4671431462552199E-3</v>
      </c>
    </row>
    <row r="27" spans="1:46">
      <c r="H27" s="10">
        <v>2</v>
      </c>
      <c r="I27" s="10">
        <v>28</v>
      </c>
      <c r="J27" s="63">
        <v>1.1950000000000001E-3</v>
      </c>
      <c r="K27" s="63">
        <v>1.196E-3</v>
      </c>
      <c r="L27" s="63">
        <v>1.4671341060841299E-3</v>
      </c>
      <c r="M27" s="37">
        <v>2.6045849295256199E-8</v>
      </c>
      <c r="N27" s="46">
        <v>0</v>
      </c>
      <c r="O27" s="47">
        <v>0.141032835293776</v>
      </c>
      <c r="P27" s="47">
        <v>0.33071891388307401</v>
      </c>
      <c r="Q27" s="47">
        <v>0.59517006413949702</v>
      </c>
      <c r="R27" s="47">
        <v>0.98130676292531605</v>
      </c>
      <c r="S27" s="47">
        <v>1.58113883008419</v>
      </c>
      <c r="T27" s="47">
        <v>2.59807621135332</v>
      </c>
      <c r="U27" s="47">
        <v>4.5684100484052799</v>
      </c>
      <c r="V27" s="47">
        <v>9.3808315196468595</v>
      </c>
      <c r="W27" s="47">
        <v>29.163333142835398</v>
      </c>
      <c r="X27" s="48" t="s">
        <v>1</v>
      </c>
      <c r="Y27" s="52">
        <v>1.1950000000000001E-3</v>
      </c>
      <c r="Z27" s="53">
        <v>1.1950999999999999E-3</v>
      </c>
      <c r="AA27" s="53">
        <v>1.1952E-3</v>
      </c>
      <c r="AB27" s="53">
        <v>1.1953000000000001E-3</v>
      </c>
      <c r="AC27" s="53">
        <v>1.1954000000000001E-3</v>
      </c>
      <c r="AD27" s="53">
        <v>1.1954999999999999E-3</v>
      </c>
      <c r="AE27" s="53">
        <v>1.1956E-3</v>
      </c>
      <c r="AF27" s="53">
        <v>1.1957000000000001E-3</v>
      </c>
      <c r="AG27" s="53">
        <v>1.1957999999999999E-3</v>
      </c>
      <c r="AH27" s="53">
        <v>1.1959E-3</v>
      </c>
      <c r="AI27" s="53">
        <v>1.196E-3</v>
      </c>
      <c r="AJ27" s="52">
        <v>1.4659054482501501E-3</v>
      </c>
      <c r="AK27" s="53">
        <v>1.4660283138859401E-3</v>
      </c>
      <c r="AL27" s="53">
        <v>1.4661511795545301E-3</v>
      </c>
      <c r="AM27" s="53">
        <v>1.4662740452559299E-3</v>
      </c>
      <c r="AN27" s="53">
        <v>1.4663969109901199E-3</v>
      </c>
      <c r="AO27" s="53">
        <v>1.4665197767571199E-3</v>
      </c>
      <c r="AP27" s="53">
        <v>1.46664264255692E-3</v>
      </c>
      <c r="AQ27" s="53">
        <v>1.46676550838952E-3</v>
      </c>
      <c r="AR27" s="53">
        <v>1.46688837425492E-3</v>
      </c>
      <c r="AS27" s="53">
        <v>1.4670112401531201E-3</v>
      </c>
      <c r="AT27" s="54">
        <v>1.4671341060841299E-3</v>
      </c>
    </row>
    <row r="28" spans="1:46">
      <c r="A28" s="10">
        <v>14</v>
      </c>
      <c r="B28" s="10" t="s">
        <v>87</v>
      </c>
      <c r="C28" s="10">
        <v>1</v>
      </c>
      <c r="D28" s="10">
        <v>3</v>
      </c>
      <c r="E28" s="10">
        <v>2550</v>
      </c>
      <c r="F28" s="10">
        <v>141.05500000000001</v>
      </c>
      <c r="G28" s="10">
        <v>1.2902228133243199E-3</v>
      </c>
      <c r="H28" s="10">
        <v>1</v>
      </c>
      <c r="I28" s="10">
        <v>30</v>
      </c>
      <c r="J28" s="63">
        <v>7.4410000000000003E-4</v>
      </c>
      <c r="K28" s="63">
        <v>7.4419999999999998E-4</v>
      </c>
      <c r="L28" s="63">
        <v>1.2902723861336601E-3</v>
      </c>
      <c r="M28" s="37">
        <v>4.9572809335349898E-8</v>
      </c>
      <c r="N28" s="46">
        <v>0</v>
      </c>
      <c r="O28" s="47">
        <v>0.19945054841238899</v>
      </c>
      <c r="P28" s="47">
        <v>0.467707173346743</v>
      </c>
      <c r="Q28" s="47">
        <v>0.84169757662454203</v>
      </c>
      <c r="R28" s="47">
        <v>1.3877773329774199</v>
      </c>
      <c r="S28" s="47">
        <v>2.2360679774997898</v>
      </c>
      <c r="T28" s="47">
        <v>3.6742346141747699</v>
      </c>
      <c r="U28" s="47">
        <v>6.4607074489362804</v>
      </c>
      <c r="V28" s="47">
        <v>13.266499161421599</v>
      </c>
      <c r="W28" s="47">
        <v>41.243181254602597</v>
      </c>
      <c r="X28" s="48" t="s">
        <v>1</v>
      </c>
      <c r="Y28" s="52">
        <v>7.4410000000000003E-4</v>
      </c>
      <c r="Z28" s="53">
        <v>7.4410999999999998E-4</v>
      </c>
      <c r="AA28" s="53">
        <v>7.4412000000000002E-4</v>
      </c>
      <c r="AB28" s="53">
        <v>7.4412999999999997E-4</v>
      </c>
      <c r="AC28" s="53">
        <v>7.4414000000000001E-4</v>
      </c>
      <c r="AD28" s="53">
        <v>7.4414999999999995E-4</v>
      </c>
      <c r="AE28" s="53">
        <v>7.4416E-4</v>
      </c>
      <c r="AF28" s="53">
        <v>7.4417000000000005E-4</v>
      </c>
      <c r="AG28" s="53">
        <v>7.4417999999999999E-4</v>
      </c>
      <c r="AH28" s="53">
        <v>7.4419000000000004E-4</v>
      </c>
      <c r="AI28" s="53">
        <v>7.4419999999999998E-4</v>
      </c>
      <c r="AJ28" s="52">
        <v>1.2900988368806301E-3</v>
      </c>
      <c r="AK28" s="53">
        <v>1.29011619180384E-3</v>
      </c>
      <c r="AL28" s="53">
        <v>1.29013354672753E-3</v>
      </c>
      <c r="AM28" s="53">
        <v>1.2901509016516701E-3</v>
      </c>
      <c r="AN28" s="53">
        <v>1.2901682565762799E-3</v>
      </c>
      <c r="AO28" s="53">
        <v>1.2901856115013501E-3</v>
      </c>
      <c r="AP28" s="53">
        <v>1.29020296642689E-3</v>
      </c>
      <c r="AQ28" s="53">
        <v>1.29022032135289E-3</v>
      </c>
      <c r="AR28" s="53">
        <v>1.2902376762793501E-3</v>
      </c>
      <c r="AS28" s="53">
        <v>1.2902550312062699E-3</v>
      </c>
      <c r="AT28" s="54">
        <v>1.2902723861336601E-3</v>
      </c>
    </row>
    <row r="29" spans="1:46">
      <c r="H29" s="10">
        <v>2</v>
      </c>
      <c r="I29" s="10">
        <v>19</v>
      </c>
      <c r="J29" s="63">
        <v>1.0510000000000001E-3</v>
      </c>
      <c r="K29" s="63">
        <v>1.052E-3</v>
      </c>
      <c r="L29" s="63">
        <v>1.29024114485263E-3</v>
      </c>
      <c r="M29" s="37">
        <v>1.83315283094291E-8</v>
      </c>
      <c r="N29" s="46">
        <v>0</v>
      </c>
      <c r="O29" s="47">
        <v>0.141032835293776</v>
      </c>
      <c r="P29" s="47">
        <v>0.33071891388307401</v>
      </c>
      <c r="Q29" s="47">
        <v>0.59517006413949702</v>
      </c>
      <c r="R29" s="47">
        <v>0.98130676292531605</v>
      </c>
      <c r="S29" s="47">
        <v>1.58113883008419</v>
      </c>
      <c r="T29" s="47">
        <v>2.59807621135332</v>
      </c>
      <c r="U29" s="47">
        <v>4.5684100484052799</v>
      </c>
      <c r="V29" s="47">
        <v>9.3808315196468595</v>
      </c>
      <c r="W29" s="47">
        <v>29.163333142835398</v>
      </c>
      <c r="X29" s="48" t="s">
        <v>1</v>
      </c>
      <c r="Y29" s="52">
        <v>1.0510000000000001E-3</v>
      </c>
      <c r="Z29" s="53">
        <v>1.0510999999999999E-3</v>
      </c>
      <c r="AA29" s="53">
        <v>1.0512E-3</v>
      </c>
      <c r="AB29" s="53">
        <v>1.0513E-3</v>
      </c>
      <c r="AC29" s="53">
        <v>1.0514000000000001E-3</v>
      </c>
      <c r="AD29" s="53">
        <v>1.0514999999999999E-3</v>
      </c>
      <c r="AE29" s="53">
        <v>1.0516E-3</v>
      </c>
      <c r="AF29" s="53">
        <v>1.0517E-3</v>
      </c>
      <c r="AG29" s="53">
        <v>1.0518000000000001E-3</v>
      </c>
      <c r="AH29" s="53">
        <v>1.0518999999999999E-3</v>
      </c>
      <c r="AI29" s="53">
        <v>1.052E-3</v>
      </c>
      <c r="AJ29" s="52">
        <v>1.2890129592410401E-3</v>
      </c>
      <c r="AK29" s="53">
        <v>1.2891357776546701E-3</v>
      </c>
      <c r="AL29" s="53">
        <v>1.2892585961010799E-3</v>
      </c>
      <c r="AM29" s="53">
        <v>1.2893814145802801E-3</v>
      </c>
      <c r="AN29" s="53">
        <v>1.28950423309226E-3</v>
      </c>
      <c r="AO29" s="53">
        <v>1.2896270516370299E-3</v>
      </c>
      <c r="AP29" s="53">
        <v>1.2897498702145801E-3</v>
      </c>
      <c r="AQ29" s="53">
        <v>1.2898726888249099E-3</v>
      </c>
      <c r="AR29" s="53">
        <v>1.28999550746804E-3</v>
      </c>
      <c r="AS29" s="53">
        <v>1.29011832614394E-3</v>
      </c>
      <c r="AT29" s="54">
        <v>1.29024114485263E-3</v>
      </c>
    </row>
    <row r="30" spans="1:46">
      <c r="A30" s="10">
        <v>15</v>
      </c>
      <c r="B30" s="10" t="s">
        <v>88</v>
      </c>
      <c r="C30" s="10">
        <v>9</v>
      </c>
      <c r="D30" s="10">
        <v>9</v>
      </c>
      <c r="E30" s="10">
        <v>2850</v>
      </c>
      <c r="F30" s="10">
        <v>183.08</v>
      </c>
      <c r="G30" s="10">
        <v>4.4115310466128502E-4</v>
      </c>
      <c r="H30" s="10">
        <v>1</v>
      </c>
      <c r="I30" s="10">
        <v>22</v>
      </c>
      <c r="J30" s="63">
        <v>1.434E-2</v>
      </c>
      <c r="K30" s="63">
        <v>1.435E-2</v>
      </c>
      <c r="L30" s="63">
        <v>4.4156230460244201E-4</v>
      </c>
      <c r="M30" s="37">
        <v>4.0919994115606797E-7</v>
      </c>
      <c r="N30" s="46">
        <v>0</v>
      </c>
      <c r="O30" s="47">
        <v>9.6373425901209904E-3</v>
      </c>
      <c r="P30" s="47">
        <v>3.4053897996411502E-2</v>
      </c>
      <c r="Q30" s="47">
        <v>8.0630003210607704E-2</v>
      </c>
      <c r="R30" s="47">
        <v>0.16666666666666699</v>
      </c>
      <c r="S30" s="47">
        <v>0.33071891388307401</v>
      </c>
      <c r="T30" s="47">
        <v>0.66950891517589195</v>
      </c>
      <c r="U30" s="47">
        <v>1.4776498482638101</v>
      </c>
      <c r="V30" s="47">
        <v>4</v>
      </c>
      <c r="W30" s="47">
        <v>18.791204724551299</v>
      </c>
      <c r="X30" s="48" t="s">
        <v>1</v>
      </c>
      <c r="Y30" s="52">
        <v>1.434E-2</v>
      </c>
      <c r="Z30" s="53">
        <v>1.4341E-2</v>
      </c>
      <c r="AA30" s="53">
        <v>1.4342000000000001E-2</v>
      </c>
      <c r="AB30" s="53">
        <v>1.4343E-2</v>
      </c>
      <c r="AC30" s="53">
        <v>1.4344000000000001E-2</v>
      </c>
      <c r="AD30" s="53">
        <v>1.4345E-2</v>
      </c>
      <c r="AE30" s="53">
        <v>1.4345999999999999E-2</v>
      </c>
      <c r="AF30" s="53">
        <v>1.4347E-2</v>
      </c>
      <c r="AG30" s="53">
        <v>1.4348E-2</v>
      </c>
      <c r="AH30" s="53">
        <v>1.4349000000000001E-2</v>
      </c>
      <c r="AI30" s="53">
        <v>1.435E-2</v>
      </c>
      <c r="AJ30" s="52">
        <v>4.4109242466929699E-4</v>
      </c>
      <c r="AK30" s="53">
        <v>4.41139404622216E-4</v>
      </c>
      <c r="AL30" s="53">
        <v>4.4118638636201198E-4</v>
      </c>
      <c r="AM30" s="53">
        <v>4.41233369888639E-4</v>
      </c>
      <c r="AN30" s="53">
        <v>4.41280355202053E-4</v>
      </c>
      <c r="AO30" s="53">
        <v>4.4132734230220501E-4</v>
      </c>
      <c r="AP30" s="53">
        <v>4.4137433118905E-4</v>
      </c>
      <c r="AQ30" s="53">
        <v>4.4142132186254199E-4</v>
      </c>
      <c r="AR30" s="53">
        <v>4.4146831432263599E-4</v>
      </c>
      <c r="AS30" s="53">
        <v>4.4151530856928402E-4</v>
      </c>
      <c r="AT30" s="54">
        <v>4.4156230460244201E-4</v>
      </c>
    </row>
    <row r="31" spans="1:46">
      <c r="H31" s="10">
        <v>2</v>
      </c>
      <c r="I31" s="10">
        <v>14</v>
      </c>
      <c r="J31" s="63">
        <v>1.7000000000000001E-2</v>
      </c>
      <c r="K31" s="63">
        <v>1.7999999999999999E-2</v>
      </c>
      <c r="L31" s="63">
        <v>4.4170409451144501E-4</v>
      </c>
      <c r="M31" s="37">
        <v>5.5098985015956102E-7</v>
      </c>
      <c r="N31" s="46">
        <v>0</v>
      </c>
      <c r="O31" s="47">
        <v>6.8146302980924799E-3</v>
      </c>
      <c r="P31" s="47">
        <v>2.4079742199097601E-2</v>
      </c>
      <c r="Q31" s="47">
        <v>5.7014022037313802E-2</v>
      </c>
      <c r="R31" s="47">
        <v>0.117851130197758</v>
      </c>
      <c r="S31" s="47">
        <v>0.233853586673371</v>
      </c>
      <c r="T31" s="47">
        <v>0.47341429398572199</v>
      </c>
      <c r="U31" s="47">
        <v>1.04485622792662</v>
      </c>
      <c r="V31" s="47">
        <v>2.8284271247461898</v>
      </c>
      <c r="W31" s="47">
        <v>13.287388287394901</v>
      </c>
      <c r="X31" s="48" t="s">
        <v>1</v>
      </c>
      <c r="Y31" s="52">
        <v>1.7000000000000001E-2</v>
      </c>
      <c r="Z31" s="53">
        <v>1.7100000000000001E-2</v>
      </c>
      <c r="AA31" s="53">
        <v>1.72E-2</v>
      </c>
      <c r="AB31" s="53">
        <v>1.7299999999999999E-2</v>
      </c>
      <c r="AC31" s="53">
        <v>1.7399999999999999E-2</v>
      </c>
      <c r="AD31" s="53">
        <v>1.7500000000000002E-2</v>
      </c>
      <c r="AE31" s="53">
        <v>1.7600000000000001E-2</v>
      </c>
      <c r="AF31" s="53">
        <v>1.77E-2</v>
      </c>
      <c r="AG31" s="53">
        <v>1.78E-2</v>
      </c>
      <c r="AH31" s="53">
        <v>1.7899999999999999E-2</v>
      </c>
      <c r="AI31" s="53">
        <v>1.7999999999999999E-2</v>
      </c>
      <c r="AJ31" s="52">
        <v>4.0463785964766198E-4</v>
      </c>
      <c r="AK31" s="53">
        <v>4.08291380828236E-4</v>
      </c>
      <c r="AL31" s="53">
        <v>4.1195676507162698E-4</v>
      </c>
      <c r="AM31" s="53">
        <v>4.1563398849921201E-4</v>
      </c>
      <c r="AN31" s="53">
        <v>4.1932302747785201E-4</v>
      </c>
      <c r="AO31" s="53">
        <v>4.2302385861631798E-4</v>
      </c>
      <c r="AP31" s="53">
        <v>4.2673645876179102E-4</v>
      </c>
      <c r="AQ31" s="53">
        <v>4.3046080499643E-4</v>
      </c>
      <c r="AR31" s="53">
        <v>4.3419687463400902E-4</v>
      </c>
      <c r="AS31" s="53">
        <v>4.3794464521661999E-4</v>
      </c>
      <c r="AT31" s="54">
        <v>4.4170409451144501E-4</v>
      </c>
    </row>
    <row r="32" spans="1:46">
      <c r="A32" s="10">
        <v>16</v>
      </c>
      <c r="B32" s="10" t="s">
        <v>89</v>
      </c>
      <c r="C32" s="10">
        <v>1</v>
      </c>
      <c r="D32" s="10">
        <v>9</v>
      </c>
      <c r="E32" s="10">
        <v>2850</v>
      </c>
      <c r="F32" s="10">
        <v>169.285</v>
      </c>
      <c r="G32" s="10">
        <v>7.8961993411118204E-4</v>
      </c>
      <c r="H32" s="10">
        <v>1</v>
      </c>
      <c r="I32" s="10">
        <v>26</v>
      </c>
      <c r="J32" s="63">
        <v>4.55E-4</v>
      </c>
      <c r="K32" s="63">
        <v>4.5600000000000003E-4</v>
      </c>
      <c r="L32" s="63">
        <v>7.9029564060685998E-4</v>
      </c>
      <c r="M32" s="37">
        <v>6.7570649567793499E-7</v>
      </c>
      <c r="N32" s="46">
        <v>0</v>
      </c>
      <c r="O32" s="47">
        <v>0.19945054841238899</v>
      </c>
      <c r="P32" s="47">
        <v>0.467707173346743</v>
      </c>
      <c r="Q32" s="47">
        <v>0.84169757662454203</v>
      </c>
      <c r="R32" s="47">
        <v>1.3877773329774199</v>
      </c>
      <c r="S32" s="47">
        <v>2.2360679774997898</v>
      </c>
      <c r="T32" s="47">
        <v>3.6742346141747699</v>
      </c>
      <c r="U32" s="47">
        <v>6.4607074489362804</v>
      </c>
      <c r="V32" s="47">
        <v>13.266499161421599</v>
      </c>
      <c r="W32" s="47">
        <v>41.243181254602597</v>
      </c>
      <c r="X32" s="48" t="s">
        <v>1</v>
      </c>
      <c r="Y32" s="52">
        <v>4.55E-4</v>
      </c>
      <c r="Z32" s="53">
        <v>4.551E-4</v>
      </c>
      <c r="AA32" s="53">
        <v>4.5520000000000001E-4</v>
      </c>
      <c r="AB32" s="53">
        <v>4.5530000000000001E-4</v>
      </c>
      <c r="AC32" s="53">
        <v>4.5540000000000001E-4</v>
      </c>
      <c r="AD32" s="53">
        <v>4.5550000000000001E-4</v>
      </c>
      <c r="AE32" s="53">
        <v>4.5560000000000002E-4</v>
      </c>
      <c r="AF32" s="53">
        <v>4.5570000000000002E-4</v>
      </c>
      <c r="AG32" s="53">
        <v>4.5580000000000002E-4</v>
      </c>
      <c r="AH32" s="53">
        <v>4.5590000000000002E-4</v>
      </c>
      <c r="AI32" s="53">
        <v>4.5600000000000003E-4</v>
      </c>
      <c r="AJ32" s="52">
        <v>7.8856148419675898E-4</v>
      </c>
      <c r="AK32" s="53">
        <v>7.8873489962957898E-4</v>
      </c>
      <c r="AL32" s="53">
        <v>7.8890831510866405E-4</v>
      </c>
      <c r="AM32" s="53">
        <v>7.89081730634013E-4</v>
      </c>
      <c r="AN32" s="53">
        <v>7.8925514620562702E-4</v>
      </c>
      <c r="AO32" s="53">
        <v>7.8942856182350504E-4</v>
      </c>
      <c r="AP32" s="53">
        <v>7.8960197748764705E-4</v>
      </c>
      <c r="AQ32" s="53">
        <v>7.8977539319805402E-4</v>
      </c>
      <c r="AR32" s="53">
        <v>7.8994880895472499E-4</v>
      </c>
      <c r="AS32" s="53">
        <v>7.9012222475765995E-4</v>
      </c>
      <c r="AT32" s="54">
        <v>7.9029564060685998E-4</v>
      </c>
    </row>
    <row r="33" spans="1:46">
      <c r="H33" s="10">
        <v>2</v>
      </c>
      <c r="I33" s="10">
        <v>29</v>
      </c>
      <c r="J33" s="63">
        <v>6.4409999999999999E-4</v>
      </c>
      <c r="K33" s="63">
        <v>6.4420000000000005E-4</v>
      </c>
      <c r="L33" s="63">
        <v>7.8965885583082097E-4</v>
      </c>
      <c r="M33" s="37">
        <v>3.8921719638820697E-8</v>
      </c>
      <c r="N33" s="46">
        <v>0</v>
      </c>
      <c r="O33" s="47">
        <v>0.141032835293776</v>
      </c>
      <c r="P33" s="47">
        <v>0.33071891388307401</v>
      </c>
      <c r="Q33" s="47">
        <v>0.59517006413949702</v>
      </c>
      <c r="R33" s="47">
        <v>0.98130676292531605</v>
      </c>
      <c r="S33" s="47">
        <v>1.58113883008419</v>
      </c>
      <c r="T33" s="47">
        <v>2.59807621135332</v>
      </c>
      <c r="U33" s="47">
        <v>4.5684100484052799</v>
      </c>
      <c r="V33" s="47">
        <v>9.3808315196468595</v>
      </c>
      <c r="W33" s="47">
        <v>29.163333142835398</v>
      </c>
      <c r="X33" s="48" t="s">
        <v>1</v>
      </c>
      <c r="Y33" s="52">
        <v>6.4409999999999999E-4</v>
      </c>
      <c r="Z33" s="53">
        <v>6.4411000000000004E-4</v>
      </c>
      <c r="AA33" s="53">
        <v>6.4411999999999998E-4</v>
      </c>
      <c r="AB33" s="53">
        <v>6.4413000000000003E-4</v>
      </c>
      <c r="AC33" s="53">
        <v>6.4413999999999997E-4</v>
      </c>
      <c r="AD33" s="53">
        <v>6.4415000000000002E-4</v>
      </c>
      <c r="AE33" s="53">
        <v>6.4415999999999996E-4</v>
      </c>
      <c r="AF33" s="53">
        <v>6.4417000000000001E-4</v>
      </c>
      <c r="AG33" s="53">
        <v>6.4417999999999995E-4</v>
      </c>
      <c r="AH33" s="53">
        <v>6.4419E-4</v>
      </c>
      <c r="AI33" s="53">
        <v>6.4420000000000005E-4</v>
      </c>
      <c r="AJ33" s="52">
        <v>7.8953617071930802E-4</v>
      </c>
      <c r="AK33" s="53">
        <v>7.89548439228987E-4</v>
      </c>
      <c r="AL33" s="53">
        <v>7.89560707738992E-4</v>
      </c>
      <c r="AM33" s="53">
        <v>7.8957297624932497E-4</v>
      </c>
      <c r="AN33" s="53">
        <v>7.8958524475998505E-4</v>
      </c>
      <c r="AO33" s="53">
        <v>7.8959751327097201E-4</v>
      </c>
      <c r="AP33" s="53">
        <v>7.8960978178228695E-4</v>
      </c>
      <c r="AQ33" s="53">
        <v>7.8962205029392996E-4</v>
      </c>
      <c r="AR33" s="53">
        <v>7.8963431880589899E-4</v>
      </c>
      <c r="AS33" s="53">
        <v>7.89646587318196E-4</v>
      </c>
      <c r="AT33" s="54">
        <v>7.8965885583082097E-4</v>
      </c>
    </row>
    <row r="34" spans="1:46">
      <c r="A34" s="10">
        <v>17</v>
      </c>
      <c r="B34" s="10" t="s">
        <v>90</v>
      </c>
      <c r="C34" s="10">
        <v>5</v>
      </c>
      <c r="D34" s="10">
        <v>3</v>
      </c>
      <c r="E34" s="10">
        <v>2550</v>
      </c>
      <c r="F34" s="10">
        <v>206.55</v>
      </c>
      <c r="G34" s="37">
        <v>5.8759967147338497E-5</v>
      </c>
      <c r="H34" s="10">
        <v>1</v>
      </c>
      <c r="I34" s="10">
        <v>26</v>
      </c>
      <c r="J34" s="62">
        <v>3.8099999999999998E-5</v>
      </c>
      <c r="K34" s="62">
        <v>3.82E-5</v>
      </c>
      <c r="L34" s="62">
        <v>5.8816117563529103E-5</v>
      </c>
      <c r="M34" s="37">
        <v>5.6150416190659602E-8</v>
      </c>
      <c r="N34" s="46">
        <v>0</v>
      </c>
      <c r="O34" s="47">
        <v>0.180570454561364</v>
      </c>
      <c r="P34" s="47">
        <v>0.43301270189221902</v>
      </c>
      <c r="Q34" s="47">
        <v>0.80122078173254196</v>
      </c>
      <c r="R34" s="47">
        <v>1.36853397141245</v>
      </c>
      <c r="S34" s="47">
        <v>2.3094010767584998</v>
      </c>
      <c r="T34" s="47">
        <v>4.0414518843273797</v>
      </c>
      <c r="U34" s="47">
        <v>7.78353696240828</v>
      </c>
      <c r="V34" s="47">
        <v>18.475208614067999</v>
      </c>
      <c r="W34" s="47">
        <v>76.210235533030698</v>
      </c>
      <c r="X34" s="48" t="s">
        <v>1</v>
      </c>
      <c r="Y34" s="49">
        <v>3.8099999999999998E-5</v>
      </c>
      <c r="Z34" s="50">
        <v>3.8109999999999999E-5</v>
      </c>
      <c r="AA34" s="50">
        <v>3.8120000000000001E-5</v>
      </c>
      <c r="AB34" s="50">
        <v>3.8130000000000003E-5</v>
      </c>
      <c r="AC34" s="50">
        <v>3.8139999999999997E-5</v>
      </c>
      <c r="AD34" s="50">
        <v>3.8149999999999999E-5</v>
      </c>
      <c r="AE34" s="50">
        <v>3.8160000000000001E-5</v>
      </c>
      <c r="AF34" s="50">
        <v>3.8170000000000002E-5</v>
      </c>
      <c r="AG34" s="50">
        <v>3.8179999999999997E-5</v>
      </c>
      <c r="AH34" s="50">
        <v>3.8189999999999999E-5</v>
      </c>
      <c r="AI34" s="50">
        <v>3.82E-5</v>
      </c>
      <c r="AJ34" s="49">
        <v>5.8662139869670501E-5</v>
      </c>
      <c r="AK34" s="50">
        <v>5.8677537636977602E-5</v>
      </c>
      <c r="AL34" s="50">
        <v>5.86929354047466E-5</v>
      </c>
      <c r="AM34" s="50">
        <v>5.8708333172977598E-5</v>
      </c>
      <c r="AN34" s="50">
        <v>5.8723730941670499E-5</v>
      </c>
      <c r="AO34" s="50">
        <v>5.8739128710825399E-5</v>
      </c>
      <c r="AP34" s="50">
        <v>5.8754526480442298E-5</v>
      </c>
      <c r="AQ34" s="50">
        <v>5.8769924250521101E-5</v>
      </c>
      <c r="AR34" s="50">
        <v>5.8785322021061801E-5</v>
      </c>
      <c r="AS34" s="50">
        <v>5.88007197920645E-5</v>
      </c>
      <c r="AT34" s="51">
        <v>5.8816117563529103E-5</v>
      </c>
    </row>
    <row r="35" spans="1:46">
      <c r="H35" s="10">
        <v>2</v>
      </c>
      <c r="I35" s="10">
        <v>25</v>
      </c>
      <c r="J35" s="62">
        <v>7.6000000000000004E-5</v>
      </c>
      <c r="K35" s="62">
        <v>7.7000000000000001E-5</v>
      </c>
      <c r="L35" s="62">
        <v>5.9281474559239802E-5</v>
      </c>
      <c r="M35" s="37">
        <v>5.2150741190133199E-7</v>
      </c>
      <c r="N35" s="46">
        <v>0</v>
      </c>
      <c r="O35" s="47">
        <v>9.0285227280682195E-2</v>
      </c>
      <c r="P35" s="47">
        <v>0.21650635094611001</v>
      </c>
      <c r="Q35" s="47">
        <v>0.40061039086627098</v>
      </c>
      <c r="R35" s="47">
        <v>0.68426698570622302</v>
      </c>
      <c r="S35" s="47">
        <v>1.1547005383792499</v>
      </c>
      <c r="T35" s="47">
        <v>2.0207259421636898</v>
      </c>
      <c r="U35" s="47">
        <v>3.89176848120414</v>
      </c>
      <c r="V35" s="47">
        <v>9.2376043070340206</v>
      </c>
      <c r="W35" s="47">
        <v>38.105117766515299</v>
      </c>
      <c r="X35" s="48" t="s">
        <v>1</v>
      </c>
      <c r="Y35" s="49">
        <v>7.6000000000000004E-5</v>
      </c>
      <c r="Z35" s="50">
        <v>7.6100000000000007E-5</v>
      </c>
      <c r="AA35" s="50">
        <v>7.6199999999999995E-5</v>
      </c>
      <c r="AB35" s="50">
        <v>7.6299999999999998E-5</v>
      </c>
      <c r="AC35" s="50">
        <v>7.64E-5</v>
      </c>
      <c r="AD35" s="50">
        <v>7.6500000000000003E-5</v>
      </c>
      <c r="AE35" s="50">
        <v>7.6600000000000005E-5</v>
      </c>
      <c r="AF35" s="50">
        <v>7.6699999999999994E-5</v>
      </c>
      <c r="AG35" s="50">
        <v>7.6799999999999997E-5</v>
      </c>
      <c r="AH35" s="50">
        <v>7.6899999999999999E-5</v>
      </c>
      <c r="AI35" s="50">
        <v>7.7000000000000001E-5</v>
      </c>
      <c r="AJ35" s="49">
        <v>5.8511497504103699E-5</v>
      </c>
      <c r="AK35" s="50">
        <v>5.8588495105662498E-5</v>
      </c>
      <c r="AL35" s="50">
        <v>5.8665492730322399E-5</v>
      </c>
      <c r="AM35" s="50">
        <v>5.8742490378083301E-5</v>
      </c>
      <c r="AN35" s="50">
        <v>5.8819488048945198E-5</v>
      </c>
      <c r="AO35" s="50">
        <v>5.8896485742908298E-5</v>
      </c>
      <c r="AP35" s="50">
        <v>5.89734834599724E-5</v>
      </c>
      <c r="AQ35" s="50">
        <v>5.9050481200137603E-5</v>
      </c>
      <c r="AR35" s="50">
        <v>5.9127478963403903E-5</v>
      </c>
      <c r="AS35" s="50">
        <v>5.9204476749771298E-5</v>
      </c>
      <c r="AT35" s="51">
        <v>5.9281474559239802E-5</v>
      </c>
    </row>
    <row r="36" spans="1:46">
      <c r="A36" s="10">
        <v>18</v>
      </c>
      <c r="B36" s="10" t="s">
        <v>91</v>
      </c>
      <c r="C36" s="10">
        <v>2</v>
      </c>
      <c r="D36" s="10">
        <v>11</v>
      </c>
      <c r="E36" s="10">
        <v>2950</v>
      </c>
      <c r="F36" s="10">
        <v>178.69499999999999</v>
      </c>
      <c r="G36" s="10">
        <v>6.8544744872667599E-4</v>
      </c>
      <c r="H36" s="10">
        <v>1</v>
      </c>
      <c r="I36" s="10">
        <v>29</v>
      </c>
      <c r="J36" s="63">
        <v>3.9500000000000001E-4</v>
      </c>
      <c r="K36" s="63">
        <v>3.9599999999999998E-4</v>
      </c>
      <c r="L36" s="63">
        <v>6.8625444420471302E-4</v>
      </c>
      <c r="M36" s="37">
        <v>8.0699547803648803E-7</v>
      </c>
      <c r="N36" s="46">
        <v>0</v>
      </c>
      <c r="O36" s="47">
        <v>0.19945054841238899</v>
      </c>
      <c r="P36" s="47">
        <v>0.467707173346743</v>
      </c>
      <c r="Q36" s="47">
        <v>0.84169757662454203</v>
      </c>
      <c r="R36" s="47">
        <v>1.3877773329774199</v>
      </c>
      <c r="S36" s="47">
        <v>2.2360679774997898</v>
      </c>
      <c r="T36" s="47">
        <v>3.6742346141747699</v>
      </c>
      <c r="U36" s="47">
        <v>6.4607074489362804</v>
      </c>
      <c r="V36" s="47">
        <v>13.266499161421599</v>
      </c>
      <c r="W36" s="47">
        <v>41.243181254602597</v>
      </c>
      <c r="X36" s="48" t="s">
        <v>1</v>
      </c>
      <c r="Y36" s="52">
        <v>3.9500000000000001E-4</v>
      </c>
      <c r="Z36" s="53">
        <v>3.9510000000000001E-4</v>
      </c>
      <c r="AA36" s="53">
        <v>3.9520000000000001E-4</v>
      </c>
      <c r="AB36" s="53">
        <v>3.9530000000000001E-4</v>
      </c>
      <c r="AC36" s="53">
        <v>3.9540000000000002E-4</v>
      </c>
      <c r="AD36" s="53">
        <v>3.9550000000000002E-4</v>
      </c>
      <c r="AE36" s="53">
        <v>3.9560000000000002E-4</v>
      </c>
      <c r="AF36" s="53">
        <v>3.9570000000000002E-4</v>
      </c>
      <c r="AG36" s="53">
        <v>3.9580000000000003E-4</v>
      </c>
      <c r="AH36" s="53">
        <v>3.9589999999999997E-4</v>
      </c>
      <c r="AI36" s="53">
        <v>3.9599999999999998E-4</v>
      </c>
      <c r="AJ36" s="52">
        <v>6.8452056535061299E-4</v>
      </c>
      <c r="AK36" s="53">
        <v>6.8469395302787905E-4</v>
      </c>
      <c r="AL36" s="53">
        <v>6.8486734075139805E-4</v>
      </c>
      <c r="AM36" s="53">
        <v>6.8504072852117301E-4</v>
      </c>
      <c r="AN36" s="53">
        <v>6.8521411633720101E-4</v>
      </c>
      <c r="AO36" s="53">
        <v>6.8538750419948401E-4</v>
      </c>
      <c r="AP36" s="53">
        <v>6.8556089210802102E-4</v>
      </c>
      <c r="AQ36" s="53">
        <v>6.8573428006281302E-4</v>
      </c>
      <c r="AR36" s="53">
        <v>6.8590766806385795E-4</v>
      </c>
      <c r="AS36" s="53">
        <v>6.8608105611115799E-4</v>
      </c>
      <c r="AT36" s="54">
        <v>6.8625444420471302E-4</v>
      </c>
    </row>
    <row r="37" spans="1:46">
      <c r="H37" s="10">
        <v>2</v>
      </c>
      <c r="I37" s="10">
        <v>20</v>
      </c>
      <c r="J37" s="63">
        <v>5.5000000000000003E-4</v>
      </c>
      <c r="K37" s="63">
        <v>5.5999999999999995E-4</v>
      </c>
      <c r="L37" s="63">
        <v>6.8636958138354204E-4</v>
      </c>
      <c r="M37" s="37">
        <v>9.2213265686562396E-7</v>
      </c>
      <c r="N37" s="46">
        <v>0</v>
      </c>
      <c r="O37" s="47">
        <v>0.141032835293776</v>
      </c>
      <c r="P37" s="47">
        <v>0.33071891388307401</v>
      </c>
      <c r="Q37" s="47">
        <v>0.59517006413949702</v>
      </c>
      <c r="R37" s="47">
        <v>0.98130676292531605</v>
      </c>
      <c r="S37" s="47">
        <v>1.58113883008419</v>
      </c>
      <c r="T37" s="47">
        <v>2.59807621135332</v>
      </c>
      <c r="U37" s="47">
        <v>4.5684100484052799</v>
      </c>
      <c r="V37" s="47">
        <v>9.3808315196468595</v>
      </c>
      <c r="W37" s="47">
        <v>29.163333142835398</v>
      </c>
      <c r="X37" s="48" t="s">
        <v>1</v>
      </c>
      <c r="Y37" s="52">
        <v>5.5000000000000003E-4</v>
      </c>
      <c r="Z37" s="53">
        <v>5.5099999999999995E-4</v>
      </c>
      <c r="AA37" s="53">
        <v>5.5199999999999997E-4</v>
      </c>
      <c r="AB37" s="53">
        <v>5.53E-4</v>
      </c>
      <c r="AC37" s="53">
        <v>5.5400000000000002E-4</v>
      </c>
      <c r="AD37" s="53">
        <v>5.5500000000000005E-4</v>
      </c>
      <c r="AE37" s="53">
        <v>5.5599999999999996E-4</v>
      </c>
      <c r="AF37" s="53">
        <v>5.5699999999999999E-4</v>
      </c>
      <c r="AG37" s="53">
        <v>5.5800000000000001E-4</v>
      </c>
      <c r="AH37" s="53">
        <v>5.5900000000000004E-4</v>
      </c>
      <c r="AI37" s="53">
        <v>5.5999999999999995E-4</v>
      </c>
      <c r="AJ37" s="52">
        <v>6.7410398819566495E-4</v>
      </c>
      <c r="AK37" s="53">
        <v>6.7533053278797902E-4</v>
      </c>
      <c r="AL37" s="53">
        <v>6.7655708065281195E-4</v>
      </c>
      <c r="AM37" s="53">
        <v>6.7778363179017405E-4</v>
      </c>
      <c r="AN37" s="53">
        <v>6.79010186200078E-4</v>
      </c>
      <c r="AO37" s="53">
        <v>6.8023674388253497E-4</v>
      </c>
      <c r="AP37" s="53">
        <v>6.8146330483755796E-4</v>
      </c>
      <c r="AQ37" s="53">
        <v>6.8268986906515805E-4</v>
      </c>
      <c r="AR37" s="53">
        <v>6.8391643656534802E-4</v>
      </c>
      <c r="AS37" s="53">
        <v>6.8514300733813795E-4</v>
      </c>
      <c r="AT37" s="54">
        <v>6.8636958138354204E-4</v>
      </c>
    </row>
    <row r="38" spans="1:46">
      <c r="A38" s="10">
        <v>19</v>
      </c>
      <c r="B38" s="10" t="s">
        <v>92</v>
      </c>
      <c r="C38" s="10">
        <v>6</v>
      </c>
      <c r="D38" s="10">
        <v>7</v>
      </c>
      <c r="E38" s="10">
        <v>2750</v>
      </c>
      <c r="F38" s="10">
        <v>226.35</v>
      </c>
      <c r="G38" s="37">
        <v>5.0199924527731402E-5</v>
      </c>
      <c r="H38" s="10">
        <v>1</v>
      </c>
      <c r="I38" s="10">
        <v>17</v>
      </c>
      <c r="J38" s="62">
        <v>3.1999999999999999E-5</v>
      </c>
      <c r="K38" s="62">
        <v>3.3000000000000003E-5</v>
      </c>
      <c r="L38" s="62">
        <v>5.0809338737121497E-5</v>
      </c>
      <c r="M38" s="37">
        <v>6.0941420939003403E-7</v>
      </c>
      <c r="N38" s="46">
        <v>0</v>
      </c>
      <c r="O38" s="47">
        <v>0.180570454561364</v>
      </c>
      <c r="P38" s="47">
        <v>0.43301270189221902</v>
      </c>
      <c r="Q38" s="47">
        <v>0.80122078173254196</v>
      </c>
      <c r="R38" s="47">
        <v>1.36853397141245</v>
      </c>
      <c r="S38" s="47">
        <v>2.3094010767584998</v>
      </c>
      <c r="T38" s="47">
        <v>4.0414518843273797</v>
      </c>
      <c r="U38" s="47">
        <v>7.78353696240828</v>
      </c>
      <c r="V38" s="47">
        <v>18.475208614067999</v>
      </c>
      <c r="W38" s="47">
        <v>76.210235533030698</v>
      </c>
      <c r="X38" s="48" t="s">
        <v>1</v>
      </c>
      <c r="Y38" s="49">
        <v>3.1999999999999999E-5</v>
      </c>
      <c r="Z38" s="50">
        <v>3.2100000000000001E-5</v>
      </c>
      <c r="AA38" s="50">
        <v>3.2199999999999997E-5</v>
      </c>
      <c r="AB38" s="50">
        <v>3.2299999999999999E-5</v>
      </c>
      <c r="AC38" s="50">
        <v>3.2400000000000001E-5</v>
      </c>
      <c r="AD38" s="50">
        <v>3.2499999999999997E-5</v>
      </c>
      <c r="AE38" s="50">
        <v>3.26E-5</v>
      </c>
      <c r="AF38" s="50">
        <v>3.2700000000000002E-5</v>
      </c>
      <c r="AG38" s="50">
        <v>3.2799999999999998E-5</v>
      </c>
      <c r="AH38" s="50">
        <v>3.29E-5</v>
      </c>
      <c r="AI38" s="50">
        <v>3.3000000000000003E-5</v>
      </c>
      <c r="AJ38" s="49">
        <v>4.9269587898453998E-5</v>
      </c>
      <c r="AK38" s="50">
        <v>4.9423562774447701E-5</v>
      </c>
      <c r="AL38" s="50">
        <v>4.9577537696635402E-5</v>
      </c>
      <c r="AM38" s="50">
        <v>4.9731512665017103E-5</v>
      </c>
      <c r="AN38" s="50">
        <v>4.9885487679592701E-5</v>
      </c>
      <c r="AO38" s="50">
        <v>5.0039462740362399E-5</v>
      </c>
      <c r="AP38" s="50">
        <v>5.0193437847326103E-5</v>
      </c>
      <c r="AQ38" s="50">
        <v>5.0347413000483799E-5</v>
      </c>
      <c r="AR38" s="50">
        <v>5.0501388199835602E-5</v>
      </c>
      <c r="AS38" s="50">
        <v>5.0655363445381499E-5</v>
      </c>
      <c r="AT38" s="51">
        <v>5.0809338737121497E-5</v>
      </c>
    </row>
    <row r="39" spans="1:46">
      <c r="H39" s="10">
        <v>2</v>
      </c>
      <c r="I39" s="10">
        <v>23</v>
      </c>
      <c r="J39" s="62">
        <v>6.4999999999999994E-5</v>
      </c>
      <c r="K39" s="62">
        <v>6.6000000000000005E-5</v>
      </c>
      <c r="L39" s="62">
        <v>5.0811854006897797E-5</v>
      </c>
      <c r="M39" s="37">
        <v>6.1192947916637497E-7</v>
      </c>
      <c r="N39" s="46">
        <v>0</v>
      </c>
      <c r="O39" s="47">
        <v>9.0285227280682195E-2</v>
      </c>
      <c r="P39" s="47">
        <v>0.21650635094611001</v>
      </c>
      <c r="Q39" s="47">
        <v>0.40061039086627098</v>
      </c>
      <c r="R39" s="47">
        <v>0.68426698570622302</v>
      </c>
      <c r="S39" s="47">
        <v>1.1547005383792499</v>
      </c>
      <c r="T39" s="47">
        <v>2.0207259421636898</v>
      </c>
      <c r="U39" s="47">
        <v>3.89176848120414</v>
      </c>
      <c r="V39" s="47">
        <v>9.2376043070340206</v>
      </c>
      <c r="W39" s="47">
        <v>38.105117766515299</v>
      </c>
      <c r="X39" s="48" t="s">
        <v>1</v>
      </c>
      <c r="Y39" s="49">
        <v>6.4999999999999994E-5</v>
      </c>
      <c r="Z39" s="50">
        <v>6.5099999999999997E-5</v>
      </c>
      <c r="AA39" s="50">
        <v>6.5199999999999999E-5</v>
      </c>
      <c r="AB39" s="50">
        <v>6.5300000000000002E-5</v>
      </c>
      <c r="AC39" s="50">
        <v>6.5400000000000004E-5</v>
      </c>
      <c r="AD39" s="50">
        <v>6.5500000000000006E-5</v>
      </c>
      <c r="AE39" s="50">
        <v>6.5599999999999995E-5</v>
      </c>
      <c r="AF39" s="50">
        <v>6.5699999999999998E-5</v>
      </c>
      <c r="AG39" s="50">
        <v>6.58E-5</v>
      </c>
      <c r="AH39" s="50">
        <v>6.5900000000000003E-5</v>
      </c>
      <c r="AI39" s="50">
        <v>6.6000000000000005E-5</v>
      </c>
      <c r="AJ39" s="49">
        <v>5.0041902362389397E-5</v>
      </c>
      <c r="AK39" s="50">
        <v>5.0118897422889999E-5</v>
      </c>
      <c r="AL39" s="50">
        <v>5.0195892506490699E-5</v>
      </c>
      <c r="AM39" s="50">
        <v>5.0272887613191303E-5</v>
      </c>
      <c r="AN39" s="50">
        <v>5.0349882742992102E-5</v>
      </c>
      <c r="AO39" s="50">
        <v>5.0426877895892803E-5</v>
      </c>
      <c r="AP39" s="50">
        <v>5.0503873071893699E-5</v>
      </c>
      <c r="AQ39" s="50">
        <v>5.05808682709946E-5</v>
      </c>
      <c r="AR39" s="50">
        <v>5.06578634931956E-5</v>
      </c>
      <c r="AS39" s="50">
        <v>5.0734858738496598E-5</v>
      </c>
      <c r="AT39" s="51">
        <v>5.0811854006897797E-5</v>
      </c>
    </row>
    <row r="40" spans="1:46">
      <c r="A40" s="10">
        <v>20</v>
      </c>
      <c r="B40" s="10" t="s">
        <v>93</v>
      </c>
      <c r="C40" s="10">
        <v>3</v>
      </c>
      <c r="D40" s="10">
        <v>4</v>
      </c>
      <c r="E40" s="10">
        <v>2600</v>
      </c>
      <c r="F40" s="10">
        <v>134.34</v>
      </c>
      <c r="G40" s="10">
        <v>2.00047014067967E-3</v>
      </c>
      <c r="H40" s="10">
        <v>1</v>
      </c>
      <c r="I40" s="10">
        <v>25</v>
      </c>
      <c r="J40" s="63">
        <v>1.1531E-3</v>
      </c>
      <c r="K40" s="63">
        <v>1.1532000000000001E-3</v>
      </c>
      <c r="L40" s="63">
        <v>2.0004764803014702E-3</v>
      </c>
      <c r="M40" s="37">
        <v>6.3396217984436301E-9</v>
      </c>
      <c r="N40" s="46">
        <v>0</v>
      </c>
      <c r="O40" s="47">
        <v>0.19945054841238899</v>
      </c>
      <c r="P40" s="47">
        <v>0.467707173346743</v>
      </c>
      <c r="Q40" s="47">
        <v>0.84169757662454203</v>
      </c>
      <c r="R40" s="47">
        <v>1.3877773329774199</v>
      </c>
      <c r="S40" s="47">
        <v>2.2360679774997898</v>
      </c>
      <c r="T40" s="47">
        <v>3.6742346141747699</v>
      </c>
      <c r="U40" s="47">
        <v>6.4607074489362804</v>
      </c>
      <c r="V40" s="47">
        <v>13.266499161421599</v>
      </c>
      <c r="W40" s="47">
        <v>41.243181254602597</v>
      </c>
      <c r="X40" s="48" t="s">
        <v>1</v>
      </c>
      <c r="Y40" s="52">
        <v>1.1531E-3</v>
      </c>
      <c r="Z40" s="53">
        <v>1.1531099999999999E-3</v>
      </c>
      <c r="AA40" s="53">
        <v>1.1531200000000001E-3</v>
      </c>
      <c r="AB40" s="53">
        <v>1.15313E-3</v>
      </c>
      <c r="AC40" s="53">
        <v>1.15314E-3</v>
      </c>
      <c r="AD40" s="53">
        <v>1.1531499999999999E-3</v>
      </c>
      <c r="AE40" s="53">
        <v>1.1531600000000001E-3</v>
      </c>
      <c r="AF40" s="53">
        <v>1.15317E-3</v>
      </c>
      <c r="AG40" s="53">
        <v>1.15318E-3</v>
      </c>
      <c r="AH40" s="53">
        <v>1.1531899999999999E-3</v>
      </c>
      <c r="AI40" s="53">
        <v>1.1532000000000001E-3</v>
      </c>
      <c r="AJ40" s="52">
        <v>2.0003027414883601E-3</v>
      </c>
      <c r="AK40" s="53">
        <v>2.0003201153675799E-3</v>
      </c>
      <c r="AL40" s="53">
        <v>2.0003374892472699E-3</v>
      </c>
      <c r="AM40" s="53">
        <v>2.00035486312742E-3</v>
      </c>
      <c r="AN40" s="53">
        <v>2.0003722370080402E-3</v>
      </c>
      <c r="AO40" s="53">
        <v>2.0003896108891201E-3</v>
      </c>
      <c r="AP40" s="53">
        <v>2.0004069847706601E-3</v>
      </c>
      <c r="AQ40" s="53">
        <v>2.0004243586526698E-3</v>
      </c>
      <c r="AR40" s="53">
        <v>2.0004417325351401E-3</v>
      </c>
      <c r="AS40" s="53">
        <v>2.0004591064180701E-3</v>
      </c>
      <c r="AT40" s="54">
        <v>2.0004764803014702E-3</v>
      </c>
    </row>
    <row r="41" spans="1:46">
      <c r="H41" s="10">
        <v>2</v>
      </c>
      <c r="I41" s="10">
        <v>19</v>
      </c>
      <c r="J41" s="63">
        <v>1.6199999999999999E-3</v>
      </c>
      <c r="K41" s="63">
        <v>1.6299999999999999E-3</v>
      </c>
      <c r="L41" s="63">
        <v>2.0006814013698898E-3</v>
      </c>
      <c r="M41" s="37">
        <v>2.1126069021330099E-7</v>
      </c>
      <c r="N41" s="46">
        <v>0</v>
      </c>
      <c r="O41" s="47">
        <v>0.141032835293776</v>
      </c>
      <c r="P41" s="47">
        <v>0.33071891388307401</v>
      </c>
      <c r="Q41" s="47">
        <v>0.59517006413949702</v>
      </c>
      <c r="R41" s="47">
        <v>0.98130676292531605</v>
      </c>
      <c r="S41" s="47">
        <v>1.58113883008419</v>
      </c>
      <c r="T41" s="47">
        <v>2.59807621135332</v>
      </c>
      <c r="U41" s="47">
        <v>4.5684100484052799</v>
      </c>
      <c r="V41" s="47">
        <v>9.3808315196468595</v>
      </c>
      <c r="W41" s="47">
        <v>29.163333142835398</v>
      </c>
      <c r="X41" s="48" t="s">
        <v>1</v>
      </c>
      <c r="Y41" s="52">
        <v>1.6199999999999999E-3</v>
      </c>
      <c r="Z41" s="53">
        <v>1.621E-3</v>
      </c>
      <c r="AA41" s="53">
        <v>1.622E-3</v>
      </c>
      <c r="AB41" s="53">
        <v>1.6230000000000001E-3</v>
      </c>
      <c r="AC41" s="53">
        <v>1.624E-3</v>
      </c>
      <c r="AD41" s="53">
        <v>1.6249999999999999E-3</v>
      </c>
      <c r="AE41" s="53">
        <v>1.6260000000000001E-3</v>
      </c>
      <c r="AF41" s="53">
        <v>1.627E-3</v>
      </c>
      <c r="AG41" s="53">
        <v>1.6280000000000001E-3</v>
      </c>
      <c r="AH41" s="53">
        <v>1.629E-3</v>
      </c>
      <c r="AI41" s="53">
        <v>1.6299999999999999E-3</v>
      </c>
      <c r="AJ41" s="52">
        <v>1.9883807236730998E-3</v>
      </c>
      <c r="AK41" s="53">
        <v>1.9896107766590098E-3</v>
      </c>
      <c r="AL41" s="53">
        <v>1.9908408329301699E-3</v>
      </c>
      <c r="AM41" s="53">
        <v>1.9920708924866001E-3</v>
      </c>
      <c r="AN41" s="53">
        <v>1.9933009553282899E-3</v>
      </c>
      <c r="AO41" s="53">
        <v>1.9945310214552802E-3</v>
      </c>
      <c r="AP41" s="53">
        <v>1.99576109086756E-3</v>
      </c>
      <c r="AQ41" s="53">
        <v>1.9969911635651502E-3</v>
      </c>
      <c r="AR41" s="53">
        <v>1.9982212395480599E-3</v>
      </c>
      <c r="AS41" s="53">
        <v>1.9994513188162999E-3</v>
      </c>
      <c r="AT41" s="54">
        <v>2.0006814013698898E-3</v>
      </c>
    </row>
    <row r="42" spans="1:46">
      <c r="A42" s="10">
        <v>21</v>
      </c>
      <c r="B42" s="10" t="s">
        <v>94</v>
      </c>
      <c r="C42" s="10">
        <v>6</v>
      </c>
      <c r="D42" s="10">
        <v>7</v>
      </c>
      <c r="E42" s="10">
        <v>2750</v>
      </c>
      <c r="F42" s="10">
        <v>226.35</v>
      </c>
      <c r="G42" s="37">
        <v>5.0199924527731402E-5</v>
      </c>
      <c r="H42" s="10">
        <v>1</v>
      </c>
      <c r="I42" s="10">
        <v>17</v>
      </c>
      <c r="J42" s="62">
        <v>3.1999999999999999E-5</v>
      </c>
      <c r="K42" s="62">
        <v>3.3000000000000003E-5</v>
      </c>
      <c r="L42" s="62">
        <v>5.0809338737121497E-5</v>
      </c>
      <c r="M42" s="37">
        <v>6.0941420939003403E-7</v>
      </c>
      <c r="N42" s="46">
        <v>0</v>
      </c>
      <c r="O42" s="47">
        <v>0.180570454561364</v>
      </c>
      <c r="P42" s="47">
        <v>0.43301270189221902</v>
      </c>
      <c r="Q42" s="47">
        <v>0.80122078173254196</v>
      </c>
      <c r="R42" s="47">
        <v>1.36853397141245</v>
      </c>
      <c r="S42" s="47">
        <v>2.3094010767584998</v>
      </c>
      <c r="T42" s="47">
        <v>4.0414518843273797</v>
      </c>
      <c r="U42" s="47">
        <v>7.78353696240828</v>
      </c>
      <c r="V42" s="47">
        <v>18.475208614067999</v>
      </c>
      <c r="W42" s="47">
        <v>76.210235533030698</v>
      </c>
      <c r="X42" s="48" t="s">
        <v>1</v>
      </c>
      <c r="Y42" s="49">
        <v>3.1999999999999999E-5</v>
      </c>
      <c r="Z42" s="50">
        <v>3.2100000000000001E-5</v>
      </c>
      <c r="AA42" s="50">
        <v>3.2199999999999997E-5</v>
      </c>
      <c r="AB42" s="50">
        <v>3.2299999999999999E-5</v>
      </c>
      <c r="AC42" s="50">
        <v>3.2400000000000001E-5</v>
      </c>
      <c r="AD42" s="50">
        <v>3.2499999999999997E-5</v>
      </c>
      <c r="AE42" s="50">
        <v>3.26E-5</v>
      </c>
      <c r="AF42" s="50">
        <v>3.2700000000000002E-5</v>
      </c>
      <c r="AG42" s="50">
        <v>3.2799999999999998E-5</v>
      </c>
      <c r="AH42" s="50">
        <v>3.29E-5</v>
      </c>
      <c r="AI42" s="50">
        <v>3.3000000000000003E-5</v>
      </c>
      <c r="AJ42" s="49">
        <v>4.9269587898453998E-5</v>
      </c>
      <c r="AK42" s="50">
        <v>4.9423562774447701E-5</v>
      </c>
      <c r="AL42" s="50">
        <v>4.9577537696635402E-5</v>
      </c>
      <c r="AM42" s="50">
        <v>4.9731512665017103E-5</v>
      </c>
      <c r="AN42" s="50">
        <v>4.9885487679592701E-5</v>
      </c>
      <c r="AO42" s="50">
        <v>5.0039462740362399E-5</v>
      </c>
      <c r="AP42" s="50">
        <v>5.0193437847326103E-5</v>
      </c>
      <c r="AQ42" s="50">
        <v>5.0347413000483799E-5</v>
      </c>
      <c r="AR42" s="50">
        <v>5.0501388199835602E-5</v>
      </c>
      <c r="AS42" s="50">
        <v>5.0655363445381499E-5</v>
      </c>
      <c r="AT42" s="51">
        <v>5.0809338737121497E-5</v>
      </c>
    </row>
    <row r="43" spans="1:46">
      <c r="H43" s="10">
        <v>2</v>
      </c>
      <c r="I43" s="10">
        <v>23</v>
      </c>
      <c r="J43" s="62">
        <v>6.4999999999999994E-5</v>
      </c>
      <c r="K43" s="62">
        <v>6.6000000000000005E-5</v>
      </c>
      <c r="L43" s="62">
        <v>5.0811854006897797E-5</v>
      </c>
      <c r="M43" s="37">
        <v>6.1192947916637497E-7</v>
      </c>
      <c r="N43" s="46">
        <v>0</v>
      </c>
      <c r="O43" s="47">
        <v>9.0285227280682195E-2</v>
      </c>
      <c r="P43" s="47">
        <v>0.21650635094611001</v>
      </c>
      <c r="Q43" s="47">
        <v>0.40061039086627098</v>
      </c>
      <c r="R43" s="47">
        <v>0.68426698570622302</v>
      </c>
      <c r="S43" s="47">
        <v>1.1547005383792499</v>
      </c>
      <c r="T43" s="47">
        <v>2.0207259421636898</v>
      </c>
      <c r="U43" s="47">
        <v>3.89176848120414</v>
      </c>
      <c r="V43" s="47">
        <v>9.2376043070340206</v>
      </c>
      <c r="W43" s="47">
        <v>38.105117766515299</v>
      </c>
      <c r="X43" s="48" t="s">
        <v>1</v>
      </c>
      <c r="Y43" s="49">
        <v>6.4999999999999994E-5</v>
      </c>
      <c r="Z43" s="50">
        <v>6.5099999999999997E-5</v>
      </c>
      <c r="AA43" s="50">
        <v>6.5199999999999999E-5</v>
      </c>
      <c r="AB43" s="50">
        <v>6.5300000000000002E-5</v>
      </c>
      <c r="AC43" s="50">
        <v>6.5400000000000004E-5</v>
      </c>
      <c r="AD43" s="50">
        <v>6.5500000000000006E-5</v>
      </c>
      <c r="AE43" s="50">
        <v>6.5599999999999995E-5</v>
      </c>
      <c r="AF43" s="50">
        <v>6.5699999999999998E-5</v>
      </c>
      <c r="AG43" s="50">
        <v>6.58E-5</v>
      </c>
      <c r="AH43" s="50">
        <v>6.5900000000000003E-5</v>
      </c>
      <c r="AI43" s="50">
        <v>6.6000000000000005E-5</v>
      </c>
      <c r="AJ43" s="49">
        <v>5.0041902362389397E-5</v>
      </c>
      <c r="AK43" s="50">
        <v>5.0118897422889999E-5</v>
      </c>
      <c r="AL43" s="50">
        <v>5.0195892506490699E-5</v>
      </c>
      <c r="AM43" s="50">
        <v>5.0272887613191303E-5</v>
      </c>
      <c r="AN43" s="50">
        <v>5.0349882742992102E-5</v>
      </c>
      <c r="AO43" s="50">
        <v>5.0426877895892803E-5</v>
      </c>
      <c r="AP43" s="50">
        <v>5.0503873071893699E-5</v>
      </c>
      <c r="AQ43" s="50">
        <v>5.05808682709946E-5</v>
      </c>
      <c r="AR43" s="50">
        <v>5.06578634931956E-5</v>
      </c>
      <c r="AS43" s="50">
        <v>5.0734858738496598E-5</v>
      </c>
      <c r="AT43" s="51">
        <v>5.0811854006897797E-5</v>
      </c>
    </row>
    <row r="44" spans="1:46">
      <c r="A44" s="10">
        <v>22</v>
      </c>
      <c r="B44" s="10" t="s">
        <v>95</v>
      </c>
      <c r="C44" s="10">
        <v>6</v>
      </c>
      <c r="D44" s="10">
        <v>4</v>
      </c>
      <c r="E44" s="10">
        <v>2600</v>
      </c>
      <c r="F44" s="10">
        <v>211.5</v>
      </c>
      <c r="G44" s="37">
        <v>5.6363855937572802E-5</v>
      </c>
      <c r="H44" s="10">
        <v>1</v>
      </c>
      <c r="I44" s="10">
        <v>21</v>
      </c>
      <c r="J44" s="62">
        <v>3.6000000000000001E-5</v>
      </c>
      <c r="K44" s="62">
        <v>3.6999999999999998E-5</v>
      </c>
      <c r="L44" s="62">
        <v>5.6968388286095097E-5</v>
      </c>
      <c r="M44" s="37">
        <v>6.0453234852232998E-7</v>
      </c>
      <c r="N44" s="46">
        <v>0</v>
      </c>
      <c r="O44" s="47">
        <v>0.180570454561364</v>
      </c>
      <c r="P44" s="47">
        <v>0.43301270189221902</v>
      </c>
      <c r="Q44" s="47">
        <v>0.80122078173254196</v>
      </c>
      <c r="R44" s="47">
        <v>1.36853397141245</v>
      </c>
      <c r="S44" s="47">
        <v>2.3094010767584998</v>
      </c>
      <c r="T44" s="47">
        <v>4.0414518843273797</v>
      </c>
      <c r="U44" s="47">
        <v>7.78353696240828</v>
      </c>
      <c r="V44" s="47">
        <v>18.475208614067999</v>
      </c>
      <c r="W44" s="47">
        <v>76.210235533030698</v>
      </c>
      <c r="X44" s="48" t="s">
        <v>1</v>
      </c>
      <c r="Y44" s="49">
        <v>3.6000000000000001E-5</v>
      </c>
      <c r="Z44" s="50">
        <v>3.6100000000000003E-5</v>
      </c>
      <c r="AA44" s="50">
        <v>3.6199999999999999E-5</v>
      </c>
      <c r="AB44" s="50">
        <v>3.6300000000000001E-5</v>
      </c>
      <c r="AC44" s="50">
        <v>3.6399999999999997E-5</v>
      </c>
      <c r="AD44" s="50">
        <v>3.65E-5</v>
      </c>
      <c r="AE44" s="50">
        <v>3.6600000000000002E-5</v>
      </c>
      <c r="AF44" s="50">
        <v>3.6699999999999998E-5</v>
      </c>
      <c r="AG44" s="50">
        <v>3.68E-5</v>
      </c>
      <c r="AH44" s="50">
        <v>3.6900000000000002E-5</v>
      </c>
      <c r="AI44" s="50">
        <v>3.6999999999999998E-5</v>
      </c>
      <c r="AJ44" s="49">
        <v>5.5428618969669199E-5</v>
      </c>
      <c r="AK44" s="50">
        <v>5.5582595693435501E-5</v>
      </c>
      <c r="AL44" s="50">
        <v>5.5736572463396399E-5</v>
      </c>
      <c r="AM44" s="50">
        <v>5.5890549279552101E-5</v>
      </c>
      <c r="AN44" s="50">
        <v>5.6044526141902501E-5</v>
      </c>
      <c r="AO44" s="50">
        <v>5.6198503050447597E-5</v>
      </c>
      <c r="AP44" s="50">
        <v>5.6352480005187499E-5</v>
      </c>
      <c r="AQ44" s="50">
        <v>5.6506457006122199E-5</v>
      </c>
      <c r="AR44" s="50">
        <v>5.6660434053251698E-5</v>
      </c>
      <c r="AS44" s="50">
        <v>5.6814411146576002E-5</v>
      </c>
      <c r="AT44" s="51">
        <v>5.6968388286095097E-5</v>
      </c>
    </row>
    <row r="45" spans="1:46">
      <c r="H45" s="10">
        <v>2</v>
      </c>
      <c r="I45" s="10">
        <v>22</v>
      </c>
      <c r="J45" s="62">
        <v>7.2999999999999999E-5</v>
      </c>
      <c r="K45" s="62">
        <v>7.3999999999999996E-5</v>
      </c>
      <c r="L45" s="62">
        <v>5.6971550324132097E-5</v>
      </c>
      <c r="M45" s="37">
        <v>6.0769438655930897E-7</v>
      </c>
      <c r="N45" s="46">
        <v>0</v>
      </c>
      <c r="O45" s="47">
        <v>9.0285227280682195E-2</v>
      </c>
      <c r="P45" s="47">
        <v>0.21650635094611001</v>
      </c>
      <c r="Q45" s="47">
        <v>0.40061039086627098</v>
      </c>
      <c r="R45" s="47">
        <v>0.68426698570622302</v>
      </c>
      <c r="S45" s="47">
        <v>1.1547005383792499</v>
      </c>
      <c r="T45" s="47">
        <v>2.0207259421636898</v>
      </c>
      <c r="U45" s="47">
        <v>3.89176848120414</v>
      </c>
      <c r="V45" s="47">
        <v>9.2376043070340206</v>
      </c>
      <c r="W45" s="47">
        <v>38.105117766515299</v>
      </c>
      <c r="X45" s="48" t="s">
        <v>1</v>
      </c>
      <c r="Y45" s="49">
        <v>7.2999999999999999E-5</v>
      </c>
      <c r="Z45" s="50">
        <v>7.3100000000000001E-5</v>
      </c>
      <c r="AA45" s="50">
        <v>7.3200000000000004E-5</v>
      </c>
      <c r="AB45" s="50">
        <v>7.3300000000000006E-5</v>
      </c>
      <c r="AC45" s="50">
        <v>7.3399999999999995E-5</v>
      </c>
      <c r="AD45" s="50">
        <v>7.3499999999999998E-5</v>
      </c>
      <c r="AE45" s="50">
        <v>7.36E-5</v>
      </c>
      <c r="AF45" s="50">
        <v>7.3700000000000002E-5</v>
      </c>
      <c r="AG45" s="50">
        <v>7.3800000000000005E-5</v>
      </c>
      <c r="AH45" s="50">
        <v>7.3899999999999994E-5</v>
      </c>
      <c r="AI45" s="50">
        <v>7.3999999999999996E-5</v>
      </c>
      <c r="AJ45" s="49">
        <v>5.62015801992781E-5</v>
      </c>
      <c r="AK45" s="50">
        <v>5.6278577107809998E-5</v>
      </c>
      <c r="AL45" s="50">
        <v>5.6355574039442599E-5</v>
      </c>
      <c r="AM45" s="50">
        <v>5.6432570994175998E-5</v>
      </c>
      <c r="AN45" s="50">
        <v>5.6509567972010099E-5</v>
      </c>
      <c r="AO45" s="50">
        <v>5.6586564972945099E-5</v>
      </c>
      <c r="AP45" s="50">
        <v>5.6663561996980897E-5</v>
      </c>
      <c r="AQ45" s="50">
        <v>5.6740559044117397E-5</v>
      </c>
      <c r="AR45" s="50">
        <v>5.6817556114354797E-5</v>
      </c>
      <c r="AS45" s="50">
        <v>5.6894553207693001E-5</v>
      </c>
      <c r="AT45" s="51">
        <v>5.6971550324132097E-5</v>
      </c>
    </row>
    <row r="46" spans="1:46">
      <c r="A46" s="10">
        <v>23</v>
      </c>
      <c r="B46" s="10" t="s">
        <v>96</v>
      </c>
      <c r="C46" s="10">
        <v>2</v>
      </c>
      <c r="D46" s="10">
        <v>3</v>
      </c>
      <c r="E46" s="10">
        <v>2550</v>
      </c>
      <c r="F46" s="10">
        <v>141.05500000000001</v>
      </c>
      <c r="G46" s="10">
        <v>1.2902228133243199E-3</v>
      </c>
      <c r="H46" s="10">
        <v>1</v>
      </c>
      <c r="I46" s="10">
        <v>30</v>
      </c>
      <c r="J46" s="63">
        <v>7.4410000000000003E-4</v>
      </c>
      <c r="K46" s="63">
        <v>7.4419999999999998E-4</v>
      </c>
      <c r="L46" s="63">
        <v>1.2902723861336601E-3</v>
      </c>
      <c r="M46" s="37">
        <v>4.9572809335349898E-8</v>
      </c>
      <c r="N46" s="46">
        <v>0</v>
      </c>
      <c r="O46" s="47">
        <v>0.19945054841238899</v>
      </c>
      <c r="P46" s="47">
        <v>0.467707173346743</v>
      </c>
      <c r="Q46" s="47">
        <v>0.84169757662454203</v>
      </c>
      <c r="R46" s="47">
        <v>1.3877773329774199</v>
      </c>
      <c r="S46" s="47">
        <v>2.2360679774997898</v>
      </c>
      <c r="T46" s="47">
        <v>3.6742346141747699</v>
      </c>
      <c r="U46" s="47">
        <v>6.4607074489362804</v>
      </c>
      <c r="V46" s="47">
        <v>13.266499161421599</v>
      </c>
      <c r="W46" s="47">
        <v>41.243181254602597</v>
      </c>
      <c r="X46" s="48" t="s">
        <v>1</v>
      </c>
      <c r="Y46" s="52">
        <v>7.4410000000000003E-4</v>
      </c>
      <c r="Z46" s="53">
        <v>7.4410999999999998E-4</v>
      </c>
      <c r="AA46" s="53">
        <v>7.4412000000000002E-4</v>
      </c>
      <c r="AB46" s="53">
        <v>7.4412999999999997E-4</v>
      </c>
      <c r="AC46" s="53">
        <v>7.4414000000000001E-4</v>
      </c>
      <c r="AD46" s="53">
        <v>7.4414999999999995E-4</v>
      </c>
      <c r="AE46" s="53">
        <v>7.4416E-4</v>
      </c>
      <c r="AF46" s="53">
        <v>7.4417000000000005E-4</v>
      </c>
      <c r="AG46" s="53">
        <v>7.4417999999999999E-4</v>
      </c>
      <c r="AH46" s="53">
        <v>7.4419000000000004E-4</v>
      </c>
      <c r="AI46" s="53">
        <v>7.4419999999999998E-4</v>
      </c>
      <c r="AJ46" s="52">
        <v>1.2900988368806301E-3</v>
      </c>
      <c r="AK46" s="53">
        <v>1.29011619180384E-3</v>
      </c>
      <c r="AL46" s="53">
        <v>1.29013354672753E-3</v>
      </c>
      <c r="AM46" s="53">
        <v>1.2901509016516701E-3</v>
      </c>
      <c r="AN46" s="53">
        <v>1.2901682565762799E-3</v>
      </c>
      <c r="AO46" s="53">
        <v>1.2901856115013501E-3</v>
      </c>
      <c r="AP46" s="53">
        <v>1.29020296642689E-3</v>
      </c>
      <c r="AQ46" s="53">
        <v>1.29022032135289E-3</v>
      </c>
      <c r="AR46" s="53">
        <v>1.2902376762793501E-3</v>
      </c>
      <c r="AS46" s="53">
        <v>1.2902550312062699E-3</v>
      </c>
      <c r="AT46" s="54">
        <v>1.2902723861336601E-3</v>
      </c>
    </row>
    <row r="47" spans="1:46">
      <c r="H47" s="10">
        <v>2</v>
      </c>
      <c r="I47" s="10">
        <v>19</v>
      </c>
      <c r="J47" s="63">
        <v>1.0510000000000001E-3</v>
      </c>
      <c r="K47" s="63">
        <v>1.052E-3</v>
      </c>
      <c r="L47" s="63">
        <v>1.29024114485263E-3</v>
      </c>
      <c r="M47" s="37">
        <v>1.83315283094291E-8</v>
      </c>
      <c r="N47" s="46">
        <v>0</v>
      </c>
      <c r="O47" s="47">
        <v>0.141032835293776</v>
      </c>
      <c r="P47" s="47">
        <v>0.33071891388307401</v>
      </c>
      <c r="Q47" s="47">
        <v>0.59517006413949702</v>
      </c>
      <c r="R47" s="47">
        <v>0.98130676292531605</v>
      </c>
      <c r="S47" s="47">
        <v>1.58113883008419</v>
      </c>
      <c r="T47" s="47">
        <v>2.59807621135332</v>
      </c>
      <c r="U47" s="47">
        <v>4.5684100484052799</v>
      </c>
      <c r="V47" s="47">
        <v>9.3808315196468595</v>
      </c>
      <c r="W47" s="47">
        <v>29.163333142835398</v>
      </c>
      <c r="X47" s="48" t="s">
        <v>1</v>
      </c>
      <c r="Y47" s="52">
        <v>1.0510000000000001E-3</v>
      </c>
      <c r="Z47" s="53">
        <v>1.0510999999999999E-3</v>
      </c>
      <c r="AA47" s="53">
        <v>1.0512E-3</v>
      </c>
      <c r="AB47" s="53">
        <v>1.0513E-3</v>
      </c>
      <c r="AC47" s="53">
        <v>1.0514000000000001E-3</v>
      </c>
      <c r="AD47" s="53">
        <v>1.0514999999999999E-3</v>
      </c>
      <c r="AE47" s="53">
        <v>1.0516E-3</v>
      </c>
      <c r="AF47" s="53">
        <v>1.0517E-3</v>
      </c>
      <c r="AG47" s="53">
        <v>1.0518000000000001E-3</v>
      </c>
      <c r="AH47" s="53">
        <v>1.0518999999999999E-3</v>
      </c>
      <c r="AI47" s="53">
        <v>1.052E-3</v>
      </c>
      <c r="AJ47" s="52">
        <v>1.2890129592410401E-3</v>
      </c>
      <c r="AK47" s="53">
        <v>1.2891357776546701E-3</v>
      </c>
      <c r="AL47" s="53">
        <v>1.2892585961010799E-3</v>
      </c>
      <c r="AM47" s="53">
        <v>1.2893814145802801E-3</v>
      </c>
      <c r="AN47" s="53">
        <v>1.28950423309226E-3</v>
      </c>
      <c r="AO47" s="53">
        <v>1.2896270516370299E-3</v>
      </c>
      <c r="AP47" s="53">
        <v>1.2897498702145801E-3</v>
      </c>
      <c r="AQ47" s="53">
        <v>1.2898726888249099E-3</v>
      </c>
      <c r="AR47" s="53">
        <v>1.28999550746804E-3</v>
      </c>
      <c r="AS47" s="53">
        <v>1.29011832614394E-3</v>
      </c>
      <c r="AT47" s="54">
        <v>1.29024114485263E-3</v>
      </c>
    </row>
    <row r="48" spans="1:46">
      <c r="A48" s="10">
        <v>24</v>
      </c>
      <c r="B48" s="10" t="s">
        <v>97</v>
      </c>
      <c r="C48" s="10">
        <v>3</v>
      </c>
      <c r="D48" s="10">
        <v>11</v>
      </c>
      <c r="E48" s="10">
        <v>2950</v>
      </c>
      <c r="F48" s="10">
        <v>160.03</v>
      </c>
      <c r="G48" s="10">
        <v>1.4671080602348401E-3</v>
      </c>
      <c r="H48" s="10">
        <v>1</v>
      </c>
      <c r="I48" s="10">
        <v>32</v>
      </c>
      <c r="J48" s="63">
        <v>8.4599999999999996E-4</v>
      </c>
      <c r="K48" s="63">
        <v>8.4610000000000002E-4</v>
      </c>
      <c r="L48" s="63">
        <v>1.4671431462552199E-3</v>
      </c>
      <c r="M48" s="37">
        <v>3.5086020387003001E-8</v>
      </c>
      <c r="N48" s="46">
        <v>0</v>
      </c>
      <c r="O48" s="47">
        <v>0.19945054841238899</v>
      </c>
      <c r="P48" s="47">
        <v>0.467707173346743</v>
      </c>
      <c r="Q48" s="47">
        <v>0.84169757662454203</v>
      </c>
      <c r="R48" s="47">
        <v>1.3877773329774199</v>
      </c>
      <c r="S48" s="47">
        <v>2.2360679774997898</v>
      </c>
      <c r="T48" s="47">
        <v>3.6742346141747699</v>
      </c>
      <c r="U48" s="47">
        <v>6.4607074489362804</v>
      </c>
      <c r="V48" s="47">
        <v>13.266499161421599</v>
      </c>
      <c r="W48" s="47">
        <v>41.243181254602597</v>
      </c>
      <c r="X48" s="48" t="s">
        <v>1</v>
      </c>
      <c r="Y48" s="52">
        <v>8.4599999999999996E-4</v>
      </c>
      <c r="Z48" s="53">
        <v>8.4601000000000001E-4</v>
      </c>
      <c r="AA48" s="53">
        <v>8.4601999999999995E-4</v>
      </c>
      <c r="AB48" s="53">
        <v>8.4603E-4</v>
      </c>
      <c r="AC48" s="53">
        <v>8.4604000000000005E-4</v>
      </c>
      <c r="AD48" s="53">
        <v>8.4604999999999999E-4</v>
      </c>
      <c r="AE48" s="53">
        <v>8.4606000000000004E-4</v>
      </c>
      <c r="AF48" s="53">
        <v>8.4606999999999998E-4</v>
      </c>
      <c r="AG48" s="53">
        <v>8.4608000000000003E-4</v>
      </c>
      <c r="AH48" s="53">
        <v>8.4608999999999997E-4</v>
      </c>
      <c r="AI48" s="53">
        <v>8.4610000000000002E-4</v>
      </c>
      <c r="AJ48" s="52">
        <v>1.46696954980069E-3</v>
      </c>
      <c r="AK48" s="53">
        <v>1.46698690944406E-3</v>
      </c>
      <c r="AL48" s="53">
        <v>1.46700426908789E-3</v>
      </c>
      <c r="AM48" s="53">
        <v>1.46702162873219E-3</v>
      </c>
      <c r="AN48" s="53">
        <v>1.4670389883769501E-3</v>
      </c>
      <c r="AO48" s="53">
        <v>1.4670563480221699E-3</v>
      </c>
      <c r="AP48" s="53">
        <v>1.46707370766785E-3</v>
      </c>
      <c r="AQ48" s="53">
        <v>1.4670910673140001E-3</v>
      </c>
      <c r="AR48" s="53">
        <v>1.4671084269606101E-3</v>
      </c>
      <c r="AS48" s="53">
        <v>1.4671257866076899E-3</v>
      </c>
      <c r="AT48" s="54">
        <v>1.4671431462552199E-3</v>
      </c>
    </row>
    <row r="49" spans="1:46">
      <c r="H49" s="10">
        <v>2</v>
      </c>
      <c r="I49" s="10">
        <v>28</v>
      </c>
      <c r="J49" s="63">
        <v>1.1950000000000001E-3</v>
      </c>
      <c r="K49" s="63">
        <v>1.196E-3</v>
      </c>
      <c r="L49" s="63">
        <v>1.4671341060841299E-3</v>
      </c>
      <c r="M49" s="37">
        <v>2.6045849295256199E-8</v>
      </c>
      <c r="N49" s="46">
        <v>0</v>
      </c>
      <c r="O49" s="47">
        <v>0.141032835293776</v>
      </c>
      <c r="P49" s="47">
        <v>0.33071891388307401</v>
      </c>
      <c r="Q49" s="47">
        <v>0.59517006413949702</v>
      </c>
      <c r="R49" s="47">
        <v>0.98130676292531605</v>
      </c>
      <c r="S49" s="47">
        <v>1.58113883008419</v>
      </c>
      <c r="T49" s="47">
        <v>2.59807621135332</v>
      </c>
      <c r="U49" s="47">
        <v>4.5684100484052799</v>
      </c>
      <c r="V49" s="47">
        <v>9.3808315196468595</v>
      </c>
      <c r="W49" s="47">
        <v>29.163333142835398</v>
      </c>
      <c r="X49" s="48" t="s">
        <v>1</v>
      </c>
      <c r="Y49" s="52">
        <v>1.1950000000000001E-3</v>
      </c>
      <c r="Z49" s="53">
        <v>1.1950999999999999E-3</v>
      </c>
      <c r="AA49" s="53">
        <v>1.1952E-3</v>
      </c>
      <c r="AB49" s="53">
        <v>1.1953000000000001E-3</v>
      </c>
      <c r="AC49" s="53">
        <v>1.1954000000000001E-3</v>
      </c>
      <c r="AD49" s="53">
        <v>1.1954999999999999E-3</v>
      </c>
      <c r="AE49" s="53">
        <v>1.1956E-3</v>
      </c>
      <c r="AF49" s="53">
        <v>1.1957000000000001E-3</v>
      </c>
      <c r="AG49" s="53">
        <v>1.1957999999999999E-3</v>
      </c>
      <c r="AH49" s="53">
        <v>1.1959E-3</v>
      </c>
      <c r="AI49" s="53">
        <v>1.196E-3</v>
      </c>
      <c r="AJ49" s="52">
        <v>1.4659054482501501E-3</v>
      </c>
      <c r="AK49" s="53">
        <v>1.4660283138859401E-3</v>
      </c>
      <c r="AL49" s="53">
        <v>1.4661511795545301E-3</v>
      </c>
      <c r="AM49" s="53">
        <v>1.4662740452559299E-3</v>
      </c>
      <c r="AN49" s="53">
        <v>1.4663969109901199E-3</v>
      </c>
      <c r="AO49" s="53">
        <v>1.4665197767571199E-3</v>
      </c>
      <c r="AP49" s="53">
        <v>1.46664264255692E-3</v>
      </c>
      <c r="AQ49" s="53">
        <v>1.46676550838952E-3</v>
      </c>
      <c r="AR49" s="53">
        <v>1.46688837425492E-3</v>
      </c>
      <c r="AS49" s="53">
        <v>1.4670112401531201E-3</v>
      </c>
      <c r="AT49" s="54">
        <v>1.4671341060841299E-3</v>
      </c>
    </row>
    <row r="50" spans="1:46">
      <c r="A50" s="10">
        <v>25</v>
      </c>
      <c r="B50" s="10" t="s">
        <v>98</v>
      </c>
      <c r="C50" s="10">
        <v>7</v>
      </c>
      <c r="D50" s="10">
        <v>4</v>
      </c>
      <c r="E50" s="10">
        <v>2600</v>
      </c>
      <c r="F50" s="10">
        <v>58.04</v>
      </c>
      <c r="G50" s="10">
        <v>6.8231700608527096E-2</v>
      </c>
      <c r="H50" s="10">
        <v>1</v>
      </c>
      <c r="I50" s="10">
        <v>30</v>
      </c>
      <c r="J50" s="63">
        <v>3.2462999999999999E-2</v>
      </c>
      <c r="K50" s="63">
        <v>3.2464E-2</v>
      </c>
      <c r="L50" s="63">
        <v>6.8232369100403298E-2</v>
      </c>
      <c r="M50" s="37">
        <v>6.6849187620177098E-7</v>
      </c>
      <c r="N50" s="46">
        <v>0</v>
      </c>
      <c r="O50" s="47">
        <v>0.234567901234568</v>
      </c>
      <c r="P50" s="47">
        <v>0.5625</v>
      </c>
      <c r="Q50" s="47">
        <v>1.0408163265306101</v>
      </c>
      <c r="R50" s="47">
        <v>1.7777777777777799</v>
      </c>
      <c r="S50" s="47">
        <v>3</v>
      </c>
      <c r="T50" s="47">
        <v>5.25</v>
      </c>
      <c r="U50" s="47">
        <v>10.1111111111111</v>
      </c>
      <c r="V50" s="47">
        <v>24</v>
      </c>
      <c r="W50" s="47">
        <v>99.000000000000099</v>
      </c>
      <c r="X50" s="48" t="s">
        <v>1</v>
      </c>
      <c r="Y50" s="52">
        <v>3.2462999999999999E-2</v>
      </c>
      <c r="Z50" s="53">
        <v>3.2463100000000002E-2</v>
      </c>
      <c r="AA50" s="53">
        <v>3.2463199999999998E-2</v>
      </c>
      <c r="AB50" s="53">
        <v>3.24633E-2</v>
      </c>
      <c r="AC50" s="53">
        <v>3.2463400000000003E-2</v>
      </c>
      <c r="AD50" s="53">
        <v>3.2463499999999999E-2</v>
      </c>
      <c r="AE50" s="53">
        <v>3.2463600000000002E-2</v>
      </c>
      <c r="AF50" s="53">
        <v>3.2463699999999998E-2</v>
      </c>
      <c r="AG50" s="53">
        <v>3.2463800000000001E-2</v>
      </c>
      <c r="AH50" s="53">
        <v>3.2463899999999997E-2</v>
      </c>
      <c r="AI50" s="53">
        <v>3.2464E-2</v>
      </c>
      <c r="AJ50" s="52">
        <v>6.8230160953702795E-2</v>
      </c>
      <c r="AK50" s="53">
        <v>6.8230381768064799E-2</v>
      </c>
      <c r="AL50" s="53">
        <v>6.8230602582495206E-2</v>
      </c>
      <c r="AM50" s="53">
        <v>6.82308233969941E-2</v>
      </c>
      <c r="AN50" s="53">
        <v>6.8231044211561398E-2</v>
      </c>
      <c r="AO50" s="53">
        <v>6.8231265026197196E-2</v>
      </c>
      <c r="AP50" s="53">
        <v>6.8231485840901496E-2</v>
      </c>
      <c r="AQ50" s="53">
        <v>6.8231706655674296E-2</v>
      </c>
      <c r="AR50" s="53">
        <v>6.8231927470515499E-2</v>
      </c>
      <c r="AS50" s="53">
        <v>6.8232148285425204E-2</v>
      </c>
      <c r="AT50" s="54">
        <v>6.8232369100403298E-2</v>
      </c>
    </row>
    <row r="51" spans="1:46">
      <c r="H51" s="10">
        <v>2</v>
      </c>
      <c r="I51" s="10">
        <v>43</v>
      </c>
      <c r="J51" s="63">
        <v>6.1958000000000103E-2</v>
      </c>
      <c r="K51" s="63">
        <v>6.1958100000000099E-2</v>
      </c>
      <c r="L51" s="63">
        <v>6.8231792776076897E-2</v>
      </c>
      <c r="M51" s="37">
        <v>9.2167549772814703E-8</v>
      </c>
      <c r="N51" s="46">
        <v>0</v>
      </c>
      <c r="O51" s="47">
        <v>0.117283950617284</v>
      </c>
      <c r="P51" s="47">
        <v>0.28125</v>
      </c>
      <c r="Q51" s="47">
        <v>0.52040816326530603</v>
      </c>
      <c r="R51" s="47">
        <v>0.88888888888888895</v>
      </c>
      <c r="S51" s="47">
        <v>1.5</v>
      </c>
      <c r="T51" s="47">
        <v>2.625</v>
      </c>
      <c r="U51" s="47">
        <v>5.05555555555555</v>
      </c>
      <c r="V51" s="47">
        <v>12</v>
      </c>
      <c r="W51" s="47">
        <v>49.5</v>
      </c>
      <c r="X51" s="48" t="s">
        <v>1</v>
      </c>
      <c r="Y51" s="52">
        <v>6.1958000000000103E-2</v>
      </c>
      <c r="Z51" s="53">
        <v>6.1958010000000098E-2</v>
      </c>
      <c r="AA51" s="53">
        <v>6.19580200000001E-2</v>
      </c>
      <c r="AB51" s="53">
        <v>6.1958030000000101E-2</v>
      </c>
      <c r="AC51" s="53">
        <v>6.1958040000000103E-2</v>
      </c>
      <c r="AD51" s="53">
        <v>6.1958050000000098E-2</v>
      </c>
      <c r="AE51" s="53">
        <v>6.1958060000000099E-2</v>
      </c>
      <c r="AF51" s="53">
        <v>6.1958070000000101E-2</v>
      </c>
      <c r="AG51" s="53">
        <v>6.1958080000000103E-2</v>
      </c>
      <c r="AH51" s="53">
        <v>6.1958090000000098E-2</v>
      </c>
      <c r="AI51" s="53">
        <v>6.1958100000000099E-2</v>
      </c>
      <c r="AJ51" s="52">
        <v>6.8231671623343301E-2</v>
      </c>
      <c r="AK51" s="53">
        <v>6.8231683738614907E-2</v>
      </c>
      <c r="AL51" s="53">
        <v>6.8231695853886901E-2</v>
      </c>
      <c r="AM51" s="53">
        <v>6.8231707969159297E-2</v>
      </c>
      <c r="AN51" s="53">
        <v>6.8231720084432096E-2</v>
      </c>
      <c r="AO51" s="53">
        <v>6.82317321997052E-2</v>
      </c>
      <c r="AP51" s="53">
        <v>6.8231744314978804E-2</v>
      </c>
      <c r="AQ51" s="53">
        <v>6.8231756430252699E-2</v>
      </c>
      <c r="AR51" s="53">
        <v>6.8231768545526997E-2</v>
      </c>
      <c r="AS51" s="53">
        <v>6.8231780660801697E-2</v>
      </c>
      <c r="AT51" s="54">
        <v>6.8231792776076897E-2</v>
      </c>
    </row>
    <row r="52" spans="1:46">
      <c r="A52" s="10">
        <v>26</v>
      </c>
      <c r="B52" s="10" t="s">
        <v>99</v>
      </c>
      <c r="C52" s="10">
        <v>5</v>
      </c>
      <c r="D52" s="10">
        <v>10</v>
      </c>
      <c r="E52" s="10">
        <v>2900</v>
      </c>
      <c r="F52" s="10">
        <v>241.2</v>
      </c>
      <c r="G52" s="37">
        <v>4.5248963509041098E-5</v>
      </c>
      <c r="H52" s="10">
        <v>1</v>
      </c>
      <c r="I52" s="10">
        <v>12</v>
      </c>
      <c r="J52" s="62">
        <v>2.0000000000000002E-5</v>
      </c>
      <c r="K52" s="62">
        <v>3.0000000000000001E-5</v>
      </c>
      <c r="L52" s="62">
        <v>4.6190100079280702E-5</v>
      </c>
      <c r="M52" s="37">
        <v>9.4113657023960399E-7</v>
      </c>
      <c r="N52" s="46">
        <v>0</v>
      </c>
      <c r="O52" s="47">
        <v>0.180570454561364</v>
      </c>
      <c r="P52" s="47">
        <v>0.43301270189221902</v>
      </c>
      <c r="Q52" s="47">
        <v>0.80122078173254196</v>
      </c>
      <c r="R52" s="47">
        <v>1.36853397141245</v>
      </c>
      <c r="S52" s="47">
        <v>2.3094010767584998</v>
      </c>
      <c r="T52" s="47">
        <v>4.0414518843273797</v>
      </c>
      <c r="U52" s="47">
        <v>7.78353696240828</v>
      </c>
      <c r="V52" s="47">
        <v>18.475208614067999</v>
      </c>
      <c r="W52" s="47">
        <v>76.210235533030698</v>
      </c>
      <c r="X52" s="48" t="s">
        <v>1</v>
      </c>
      <c r="Y52" s="49">
        <v>2.0000000000000002E-5</v>
      </c>
      <c r="Z52" s="50">
        <v>2.0999999999999999E-5</v>
      </c>
      <c r="AA52" s="50">
        <v>2.1999999999999999E-5</v>
      </c>
      <c r="AB52" s="50">
        <v>2.3E-5</v>
      </c>
      <c r="AC52" s="50">
        <v>2.4000000000000001E-5</v>
      </c>
      <c r="AD52" s="50">
        <v>2.5000000000000001E-5</v>
      </c>
      <c r="AE52" s="50">
        <v>2.5999999999999998E-5</v>
      </c>
      <c r="AF52" s="50">
        <v>2.6999999999999999E-5</v>
      </c>
      <c r="AG52" s="50">
        <v>2.8E-5</v>
      </c>
      <c r="AH52" s="50">
        <v>2.9E-5</v>
      </c>
      <c r="AI52" s="50">
        <v>3.0000000000000001E-5</v>
      </c>
      <c r="AJ52" s="49">
        <v>3.0792938141845003E-5</v>
      </c>
      <c r="AK52" s="50">
        <v>3.2332633549011099E-5</v>
      </c>
      <c r="AL52" s="50">
        <v>3.3872333575367398E-5</v>
      </c>
      <c r="AM52" s="50">
        <v>3.54120382209324E-5</v>
      </c>
      <c r="AN52" s="50">
        <v>3.6951747485724399E-5</v>
      </c>
      <c r="AO52" s="50">
        <v>3.8491461369762003E-5</v>
      </c>
      <c r="AP52" s="50">
        <v>4.0031179873063699E-5</v>
      </c>
      <c r="AQ52" s="50">
        <v>4.1570902995647999E-5</v>
      </c>
      <c r="AR52" s="50">
        <v>4.3110630737533199E-5</v>
      </c>
      <c r="AS52" s="50">
        <v>4.4650363098738001E-5</v>
      </c>
      <c r="AT52" s="51">
        <v>4.6190100079280702E-5</v>
      </c>
    </row>
    <row r="53" spans="1:46">
      <c r="H53" s="10">
        <v>2</v>
      </c>
      <c r="I53" s="10">
        <v>15</v>
      </c>
      <c r="J53" s="62">
        <v>5.0000000000000002E-5</v>
      </c>
      <c r="K53" s="62">
        <v>6.0000000000000002E-5</v>
      </c>
      <c r="L53" s="62">
        <v>4.61921787896869E-5</v>
      </c>
      <c r="M53" s="37">
        <v>9.4321528064580902E-7</v>
      </c>
      <c r="N53" s="46">
        <v>0</v>
      </c>
      <c r="O53" s="47">
        <v>9.0285227280682195E-2</v>
      </c>
      <c r="P53" s="47">
        <v>0.21650635094611001</v>
      </c>
      <c r="Q53" s="47">
        <v>0.40061039086627098</v>
      </c>
      <c r="R53" s="47">
        <v>0.68426698570622302</v>
      </c>
      <c r="S53" s="47">
        <v>1.1547005383792499</v>
      </c>
      <c r="T53" s="47">
        <v>2.0207259421636898</v>
      </c>
      <c r="U53" s="47">
        <v>3.89176848120414</v>
      </c>
      <c r="V53" s="47">
        <v>9.2376043070340206</v>
      </c>
      <c r="W53" s="47">
        <v>38.105117766515299</v>
      </c>
      <c r="X53" s="48" t="s">
        <v>1</v>
      </c>
      <c r="Y53" s="49">
        <v>5.0000000000000002E-5</v>
      </c>
      <c r="Z53" s="50">
        <v>5.1E-5</v>
      </c>
      <c r="AA53" s="50">
        <v>5.1999999999999997E-5</v>
      </c>
      <c r="AB53" s="50">
        <v>5.3000000000000001E-5</v>
      </c>
      <c r="AC53" s="50">
        <v>5.3999999999999998E-5</v>
      </c>
      <c r="AD53" s="50">
        <v>5.5000000000000002E-5</v>
      </c>
      <c r="AE53" s="50">
        <v>5.5999999999999999E-5</v>
      </c>
      <c r="AF53" s="50">
        <v>5.7000000000000003E-5</v>
      </c>
      <c r="AG53" s="50">
        <v>5.8E-5</v>
      </c>
      <c r="AH53" s="50">
        <v>5.8999999999999998E-5</v>
      </c>
      <c r="AI53" s="50">
        <v>6.0000000000000002E-5</v>
      </c>
      <c r="AJ53" s="49">
        <v>3.8492904889783103E-5</v>
      </c>
      <c r="AK53" s="50">
        <v>3.9262821885237498E-5</v>
      </c>
      <c r="AL53" s="50">
        <v>4.0032741190564103E-5</v>
      </c>
      <c r="AM53" s="50">
        <v>4.0802662805772201E-5</v>
      </c>
      <c r="AN53" s="50">
        <v>4.1572586730871002E-5</v>
      </c>
      <c r="AO53" s="50">
        <v>4.2342512965869802E-5</v>
      </c>
      <c r="AP53" s="50">
        <v>4.3112441510777899E-5</v>
      </c>
      <c r="AQ53" s="50">
        <v>4.3882372365604298E-5</v>
      </c>
      <c r="AR53" s="50">
        <v>4.4652305530358499E-5</v>
      </c>
      <c r="AS53" s="50">
        <v>4.5422241005049603E-5</v>
      </c>
      <c r="AT53" s="51">
        <v>4.61921787896869E-5</v>
      </c>
    </row>
    <row r="54" spans="1:46">
      <c r="A54" s="10">
        <v>27</v>
      </c>
      <c r="B54" s="10" t="s">
        <v>100</v>
      </c>
      <c r="C54" s="10">
        <v>11</v>
      </c>
      <c r="D54" s="10">
        <v>2</v>
      </c>
      <c r="E54" s="10">
        <v>2500</v>
      </c>
      <c r="F54" s="10">
        <v>-68.644999999999996</v>
      </c>
      <c r="G54" s="10">
        <v>27.178727724453498</v>
      </c>
      <c r="H54" s="10">
        <v>1</v>
      </c>
      <c r="I54" s="10">
        <v>49</v>
      </c>
      <c r="J54" s="63">
        <v>0.87026510199999996</v>
      </c>
      <c r="K54" s="63">
        <v>0.87026510300000004</v>
      </c>
      <c r="L54" s="63">
        <v>27.178727885590099</v>
      </c>
      <c r="M54" s="37">
        <v>1.6113664358385899E-7</v>
      </c>
      <c r="N54" s="46">
        <v>0</v>
      </c>
      <c r="O54" s="47">
        <v>0.19945054841238899</v>
      </c>
      <c r="P54" s="47">
        <v>0.467707173346743</v>
      </c>
      <c r="Q54" s="47">
        <v>0.84169757662454203</v>
      </c>
      <c r="R54" s="47">
        <v>1.3877773329774199</v>
      </c>
      <c r="S54" s="47">
        <v>2.2360679774997898</v>
      </c>
      <c r="T54" s="47">
        <v>3.6742346141747699</v>
      </c>
      <c r="U54" s="47">
        <v>6.4607074489362804</v>
      </c>
      <c r="V54" s="47">
        <v>13.266499161421599</v>
      </c>
      <c r="W54" s="47">
        <v>41.243181254602597</v>
      </c>
      <c r="X54" s="48" t="s">
        <v>1</v>
      </c>
      <c r="Y54" s="52">
        <v>0.87026510199999996</v>
      </c>
      <c r="Z54" s="53">
        <v>0.87026510209999997</v>
      </c>
      <c r="AA54" s="53">
        <v>0.87026510219999997</v>
      </c>
      <c r="AB54" s="53">
        <v>0.87026510229999998</v>
      </c>
      <c r="AC54" s="53">
        <v>0.87026510239999999</v>
      </c>
      <c r="AD54" s="53">
        <v>0.8702651025</v>
      </c>
      <c r="AE54" s="53">
        <v>0.87026510260000001</v>
      </c>
      <c r="AF54" s="53">
        <v>0.87026510270000002</v>
      </c>
      <c r="AG54" s="53">
        <v>0.87026510280000002</v>
      </c>
      <c r="AH54" s="53">
        <v>0.87026510290000003</v>
      </c>
      <c r="AI54" s="53">
        <v>0.87026510300000004</v>
      </c>
      <c r="AJ54" s="52">
        <v>27.178727546499001</v>
      </c>
      <c r="AK54" s="53">
        <v>27.178727580408101</v>
      </c>
      <c r="AL54" s="53">
        <v>27.1787276143172</v>
      </c>
      <c r="AM54" s="53">
        <v>27.1787276482263</v>
      </c>
      <c r="AN54" s="53">
        <v>27.178727682135499</v>
      </c>
      <c r="AO54" s="53">
        <v>27.178727716044602</v>
      </c>
      <c r="AP54" s="53">
        <v>27.178727749953701</v>
      </c>
      <c r="AQ54" s="53">
        <v>27.178727783862801</v>
      </c>
      <c r="AR54" s="53">
        <v>27.1787278177719</v>
      </c>
      <c r="AS54" s="53">
        <v>27.178727851681</v>
      </c>
      <c r="AT54" s="54">
        <v>27.178727885590099</v>
      </c>
    </row>
    <row r="55" spans="1:46">
      <c r="H55" s="10">
        <v>2</v>
      </c>
      <c r="I55" s="10">
        <v>66</v>
      </c>
      <c r="J55" s="64">
        <v>0.89546651399999999</v>
      </c>
      <c r="K55" s="64">
        <v>0.89546651499999996</v>
      </c>
      <c r="L55" s="64">
        <v>27.178728083061699</v>
      </c>
      <c r="M55" s="37">
        <v>3.5860825775557698E-7</v>
      </c>
      <c r="N55" s="55">
        <v>0</v>
      </c>
      <c r="O55" s="56">
        <v>0.141032835293776</v>
      </c>
      <c r="P55" s="56">
        <v>0.33071891388307401</v>
      </c>
      <c r="Q55" s="56">
        <v>0.59517006413949702</v>
      </c>
      <c r="R55" s="56">
        <v>0.98130676292531605</v>
      </c>
      <c r="S55" s="56">
        <v>1.58113883008419</v>
      </c>
      <c r="T55" s="56">
        <v>2.59807621135332</v>
      </c>
      <c r="U55" s="56">
        <v>4.5684100484052799</v>
      </c>
      <c r="V55" s="56">
        <v>9.3808315196468595</v>
      </c>
      <c r="W55" s="56">
        <v>29.163333142835398</v>
      </c>
      <c r="X55" s="57" t="s">
        <v>1</v>
      </c>
      <c r="Y55" s="58">
        <v>0.89546651399999999</v>
      </c>
      <c r="Z55" s="59">
        <v>0.8954665141</v>
      </c>
      <c r="AA55" s="59">
        <v>0.89546651420000001</v>
      </c>
      <c r="AB55" s="59">
        <v>0.89546651430000002</v>
      </c>
      <c r="AC55" s="59">
        <v>0.89546651440000002</v>
      </c>
      <c r="AD55" s="59">
        <v>0.89546651450000003</v>
      </c>
      <c r="AE55" s="59">
        <v>0.89546651460000004</v>
      </c>
      <c r="AF55" s="59">
        <v>0.89546651469999905</v>
      </c>
      <c r="AG55" s="59">
        <v>0.89546651479999995</v>
      </c>
      <c r="AH55" s="59">
        <v>0.89546651489999995</v>
      </c>
      <c r="AI55" s="59">
        <v>0.89546651499999996</v>
      </c>
      <c r="AJ55" s="58">
        <v>27.178727669167198</v>
      </c>
      <c r="AK55" s="59">
        <v>27.178727710556601</v>
      </c>
      <c r="AL55" s="59">
        <v>27.178727751946099</v>
      </c>
      <c r="AM55" s="59">
        <v>27.1787277933356</v>
      </c>
      <c r="AN55" s="59">
        <v>27.178727834724999</v>
      </c>
      <c r="AO55" s="59">
        <v>27.1787278761145</v>
      </c>
      <c r="AP55" s="59">
        <v>27.178727917503899</v>
      </c>
      <c r="AQ55" s="59">
        <v>27.178727958893401</v>
      </c>
      <c r="AR55" s="59">
        <v>27.178728000282799</v>
      </c>
      <c r="AS55" s="59">
        <v>27.178728041672301</v>
      </c>
      <c r="AT55" s="60">
        <v>27.178728083061699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explicação</vt:lpstr>
      <vt:lpstr>gráficos</vt:lpstr>
      <vt:lpstr>valores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NEIVA</dc:creator>
  <cp:lastModifiedBy>NEIVA</cp:lastModifiedBy>
  <dcterms:created xsi:type="dcterms:W3CDTF">2014-04-15T20:39:50Z</dcterms:created>
  <dcterms:modified xsi:type="dcterms:W3CDTF">2014-04-17T14:21:00Z</dcterms:modified>
</cp:coreProperties>
</file>